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FDEA8A47-0A17-4A09-9041-A0566E287410}" xr6:coauthVersionLast="47" xr6:coauthVersionMax="47" xr10:uidLastSave="{00000000-0000-0000-0000-000000000000}"/>
  <workbookProtection workbookAlgorithmName="SHA-512" workbookHashValue="siOe5c6G3Ua6cwAzF4Ri5HLDqcjpCAJH/3cP4nNUaGXTKnGCW4fecuDxrYAL97v3tBKp+I+7R7Nf+AcOd37YOg==" workbookSaltValue="KqDAItS2Jdm+z8VJKJib+g==" workbookSpinCount="100000" lockStructure="1"/>
  <bookViews>
    <workbookView xWindow="-110" yWindow="-110" windowWidth="19420" windowHeight="10420" tabRatio="890" activeTab="1" xr2:uid="{00000000-000D-0000-FFFF-FFFF00000000}"/>
  </bookViews>
  <sheets>
    <sheet name="Reguły kontrolne" sheetId="63" r:id="rId1"/>
    <sheet name="ZESTAWIENIE FORMULARZY KK" sheetId="1" r:id="rId2"/>
    <sheet name="DO01" sheetId="32" r:id="rId3"/>
    <sheet name="BA01" sheetId="2" r:id="rId4"/>
    <sheet name="BP01A" sheetId="34" r:id="rId5"/>
    <sheet name="RZS01A" sheetId="3" r:id="rId6"/>
    <sheet name="PAF01" sheetId="13" r:id="rId7"/>
    <sheet name="PAF02" sheetId="35" r:id="rId8"/>
    <sheet name="PAF03" sheetId="37" r:id="rId9"/>
    <sheet name="PAF04" sheetId="36" r:id="rId10"/>
    <sheet name="AF01" sheetId="6" r:id="rId11"/>
    <sheet name="KPiPN01" sheetId="28" r:id="rId12"/>
    <sheet name="NTP01" sheetId="7" r:id="rId13"/>
    <sheet name="PW01" sheetId="8" r:id="rId14"/>
    <sheet name="PW02" sheetId="38" r:id="rId15"/>
    <sheet name="KPiPN02" sheetId="9" r:id="rId16"/>
    <sheet name="UWAF01" sheetId="30" r:id="rId17"/>
    <sheet name="UWAF02" sheetId="39" r:id="rId18"/>
    <sheet name="AT01" sheetId="20" r:id="rId19"/>
    <sheet name="AT02" sheetId="40" r:id="rId20"/>
    <sheet name="ZF01" sheetId="15" r:id="rId21"/>
    <sheet name="ZF02" sheetId="14" r:id="rId22"/>
    <sheet name="ZF03" sheetId="11" r:id="rId23"/>
    <sheet name="ZF04" sheetId="49" r:id="rId24"/>
    <sheet name="ZF05" sheetId="52" r:id="rId25"/>
    <sheet name="ZEPW01" sheetId="10" r:id="rId26"/>
    <sheet name="R01" sheetId="12" r:id="rId27"/>
    <sheet name="FS01A" sheetId="16" r:id="rId28"/>
    <sheet name="FS02A" sheetId="41" r:id="rId29"/>
    <sheet name="FS03" sheetId="53" r:id="rId30"/>
    <sheet name="FS04" sheetId="54" r:id="rId31"/>
    <sheet name="FS05" sheetId="55" r:id="rId32"/>
    <sheet name="FS06" sheetId="56" r:id="rId33"/>
    <sheet name="WGAF01" sheetId="17" r:id="rId34"/>
    <sheet name="WGAF02" sheetId="42" r:id="rId35"/>
    <sheet name="PO01" sheetId="27" r:id="rId36"/>
    <sheet name="KO01" sheetId="43" r:id="rId37"/>
    <sheet name="ZSAF01" sheetId="18" r:id="rId38"/>
    <sheet name="ZSZF01" sheetId="44" r:id="rId39"/>
    <sheet name="PKIPO01" sheetId="23" r:id="rId40"/>
    <sheet name="KP01" sheetId="24" r:id="rId41"/>
    <sheet name="KUO01" sheetId="45" r:id="rId42"/>
    <sheet name="KPiO01" sheetId="46" r:id="rId43"/>
    <sheet name="ZW01" sheetId="29" r:id="rId44"/>
    <sheet name="ZW02" sheetId="47" r:id="rId45"/>
    <sheet name="ZW03" sheetId="31" r:id="rId46"/>
    <sheet name="RNIZ01" sheetId="33" r:id="rId47"/>
    <sheet name="RNIZ02" sheetId="57" r:id="rId48"/>
    <sheet name="NTP02" sheetId="48" r:id="rId49"/>
    <sheet name="DBT01" sheetId="50" r:id="rId50"/>
    <sheet name="RPL01" sheetId="62" r:id="rId51"/>
    <sheet name="RPL02" sheetId="61" r:id="rId52"/>
    <sheet name="LBA01" sheetId="60" r:id="rId53"/>
    <sheet name="RO01" sheetId="59" r:id="rId54"/>
    <sheet name="FKI01" sheetId="58" r:id="rId55"/>
    <sheet name="FS07" sheetId="64" r:id="rId56"/>
    <sheet name="FS07A" sheetId="65" r:id="rId57"/>
    <sheet name="UPP01" sheetId="67" r:id="rId58"/>
  </sheets>
  <definedNames>
    <definedName name="AF01.1._A">'AF01'!$D$6</definedName>
    <definedName name="AF01.1._B">'AF01'!$E$6</definedName>
    <definedName name="AF01.1._C">'AF01'!$F$6</definedName>
    <definedName name="AF01.1._D">'AF01'!$G$6</definedName>
    <definedName name="AF01.1._E">'AF01'!$H$6</definedName>
    <definedName name="AF01.2._A">'AF01'!$D$7</definedName>
    <definedName name="AF01.2._B">'AF01'!$E$7</definedName>
    <definedName name="AF01.2._C">'AF01'!$F$7</definedName>
    <definedName name="AF01.2._D">'AF01'!$G$7</definedName>
    <definedName name="AF01.2._E">'AF01'!$H$7</definedName>
    <definedName name="AF01.2.1._A">'AF01'!$D$8</definedName>
    <definedName name="AF01.2.1._B">'AF01'!$E$8</definedName>
    <definedName name="AF01.2.1._C">'AF01'!$F$8</definedName>
    <definedName name="AF01.2.1._D">'AF01'!$G$8</definedName>
    <definedName name="AF01.2.1._E">'AF01'!$H$8</definedName>
    <definedName name="AF01.2.2._A">'AF01'!$D$9</definedName>
    <definedName name="AF01.2.2._B">'AF01'!$E$9</definedName>
    <definedName name="AF01.2.2._C">'AF01'!$F$9</definedName>
    <definedName name="AF01.2.2._D">'AF01'!$G$9</definedName>
    <definedName name="AF01.2.2._E">'AF01'!$H$9</definedName>
    <definedName name="AF01.2.3._A">'AF01'!$D$10</definedName>
    <definedName name="AF01.2.3._B">'AF01'!$E$10</definedName>
    <definedName name="AF01.2.3._C">'AF01'!$F$10</definedName>
    <definedName name="AF01.2.3._D">'AF01'!$G$10</definedName>
    <definedName name="AF01.2.3._E">'AF01'!$H$10</definedName>
    <definedName name="AF01.2.4._A">'AF01'!$D$11</definedName>
    <definedName name="AF01.2.4._B">'AF01'!$E$11</definedName>
    <definedName name="AF01.2.4._C">'AF01'!$F$11</definedName>
    <definedName name="AF01.2.4._D">'AF01'!$G$11</definedName>
    <definedName name="AF01.2.4._E">'AF01'!$H$11</definedName>
    <definedName name="AF01.3._A">'AF01'!$D$12</definedName>
    <definedName name="AF01.3._B">'AF01'!$E$12</definedName>
    <definedName name="AF01.3._C">'AF01'!$F$12</definedName>
    <definedName name="AF01.3._D">'AF01'!$G$12</definedName>
    <definedName name="AF01.3._E">'AF01'!$H$12</definedName>
    <definedName name="AF01.3.1._A">'AF01'!$D$13</definedName>
    <definedName name="AF01.3.1._B">'AF01'!$E$13</definedName>
    <definedName name="AF01.3.1._C">'AF01'!$F$13</definedName>
    <definedName name="AF01.3.1._D">'AF01'!$G$13</definedName>
    <definedName name="AF01.3.1._E">'AF01'!$H$13</definedName>
    <definedName name="AF01.3.2._A">'AF01'!$D$14</definedName>
    <definedName name="AF01.3.2._B">'AF01'!$E$14</definedName>
    <definedName name="AF01.3.2._C">'AF01'!$F$14</definedName>
    <definedName name="AF01.3.2._D">'AF01'!$G$14</definedName>
    <definedName name="AF01.3.2._E">'AF01'!$H$14</definedName>
    <definedName name="AF01.3.3._A">'AF01'!$D$15</definedName>
    <definedName name="AF01.3.3._B">'AF01'!$E$15</definedName>
    <definedName name="AF01.3.3._C">'AF01'!$F$15</definedName>
    <definedName name="AF01.3.3._D">'AF01'!$G$15</definedName>
    <definedName name="AF01.3.3._E">'AF01'!$H$15</definedName>
    <definedName name="AF01.3.4._A">'AF01'!$D$16</definedName>
    <definedName name="AF01.3.4._B">'AF01'!$E$16</definedName>
    <definedName name="AF01.3.4._C">'AF01'!$F$16</definedName>
    <definedName name="AF01.3.4._D">'AF01'!$G$16</definedName>
    <definedName name="AF01.3.4._E">'AF01'!$H$16</definedName>
    <definedName name="AF01.3.4.1._A">'AF01'!$D$17</definedName>
    <definedName name="AF01.3.4.1._B">'AF01'!$E$17</definedName>
    <definedName name="AF01.3.4.1._C">'AF01'!$F$17</definedName>
    <definedName name="AF01.3.4.1._D">'AF01'!$G$17</definedName>
    <definedName name="AF01.3.4.1._E">'AF01'!$H$17</definedName>
    <definedName name="AF01.3.5._A">'AF01'!$D$18</definedName>
    <definedName name="AF01.3.5._B">'AF01'!$E$18</definedName>
    <definedName name="AF01.3.5._C">'AF01'!$F$18</definedName>
    <definedName name="AF01.3.5._D">'AF01'!$G$18</definedName>
    <definedName name="AF01.3.5._E">'AF01'!$H$18</definedName>
    <definedName name="AF01.3.6._A">'AF01'!$D$19</definedName>
    <definedName name="AF01.3.6._B">'AF01'!$E$19</definedName>
    <definedName name="AF01.3.6._C">'AF01'!$F$19</definedName>
    <definedName name="AF01.3.6._D">'AF01'!$G$19</definedName>
    <definedName name="AF01.3.6._E">'AF01'!$H$19</definedName>
    <definedName name="AF01.4._A">'AF01'!$D$20</definedName>
    <definedName name="AF01.4._B">'AF01'!$E$20</definedName>
    <definedName name="AF01.4._C">'AF01'!$F$20</definedName>
    <definedName name="AF01.4._D">'AF01'!$G$20</definedName>
    <definedName name="AF01.4._E">'AF01'!$H$20</definedName>
    <definedName name="AF01.4.1._A">'AF01'!$D$21</definedName>
    <definedName name="AF01.4.1._B">'AF01'!$E$21</definedName>
    <definedName name="AF01.4.1._C">'AF01'!$F$21</definedName>
    <definedName name="AF01.4.1._D">'AF01'!$G$21</definedName>
    <definedName name="AF01.4.1._E">'AF01'!$H$21</definedName>
    <definedName name="AF01.4.2._A">'AF01'!$D$22</definedName>
    <definedName name="AF01.4.2._B">'AF01'!$E$22</definedName>
    <definedName name="AF01.4.2._C">'AF01'!$F$22</definedName>
    <definedName name="AF01.4.2._D">'AF01'!$G$22</definedName>
    <definedName name="AF01.4.2._E">'AF01'!$H$22</definedName>
    <definedName name="AF01.4.3._A">'AF01'!$D$23</definedName>
    <definedName name="AF01.4.3._B">'AF01'!$E$23</definedName>
    <definedName name="AF01.4.3._C">'AF01'!$F$23</definedName>
    <definedName name="AF01.4.3._D">'AF01'!$G$23</definedName>
    <definedName name="AF01.4.3._E">'AF01'!$H$23</definedName>
    <definedName name="AF01.4.3.1._A">'AF01'!$D$24</definedName>
    <definedName name="AF01.4.3.1._B">'AF01'!$E$24</definedName>
    <definedName name="AF01.4.3.1._C">'AF01'!$F$24</definedName>
    <definedName name="AF01.4.3.1._D">'AF01'!$G$24</definedName>
    <definedName name="AF01.4.3.1._E">'AF01'!$H$24</definedName>
    <definedName name="AF01.4.4._A">'AF01'!$D$25</definedName>
    <definedName name="AF01.4.4._B">'AF01'!$E$25</definedName>
    <definedName name="AF01.4.4._C">'AF01'!$F$25</definedName>
    <definedName name="AF01.4.4._D">'AF01'!$G$25</definedName>
    <definedName name="AF01.4.4._E">'AF01'!$H$25</definedName>
    <definedName name="AF01.4.5._A">'AF01'!$D$26</definedName>
    <definedName name="AF01.4.5._B">'AF01'!$E$26</definedName>
    <definedName name="AF01.4.5._C">'AF01'!$F$26</definedName>
    <definedName name="AF01.4.5._D">'AF01'!$G$26</definedName>
    <definedName name="AF01.4.5._E">'AF01'!$H$26</definedName>
    <definedName name="AF01.5._A">'AF01'!$D$27</definedName>
    <definedName name="AF01.5._B">'AF01'!$E$27</definedName>
    <definedName name="AF01.5._C">'AF01'!$F$27</definedName>
    <definedName name="AF01.5._D">'AF01'!$G$27</definedName>
    <definedName name="AF01.5._E">'AF01'!$H$27</definedName>
    <definedName name="AT01.1._A">'AT01'!$D$6</definedName>
    <definedName name="AT01.1._B">'AT01'!$E$6</definedName>
    <definedName name="AT01.1.1._A">'AT01'!$D$7</definedName>
    <definedName name="AT01.1.1._B">'AT01'!$E$7</definedName>
    <definedName name="AT01.1.2._A">'AT01'!$D$8</definedName>
    <definedName name="AT01.1.2._B">'AT01'!$E$8</definedName>
    <definedName name="AT01.2._A">'AT01'!$D$9</definedName>
    <definedName name="AT01.2._B">'AT01'!$E$9</definedName>
    <definedName name="AT01.2.1._A">'AT01'!$D$10</definedName>
    <definedName name="AT01.2.1._B">'AT01'!$E$10</definedName>
    <definedName name="AT01.2.2._A">'AT01'!$D$11</definedName>
    <definedName name="AT01.2.2._B">'AT01'!$E$11</definedName>
    <definedName name="AT01.3._A">'AT01'!$D$12</definedName>
    <definedName name="AT01.3._B">'AT01'!$E$12</definedName>
    <definedName name="AT01.3.1._A">'AT01'!$D$13</definedName>
    <definedName name="AT01.3.1._B">'AT01'!$E$13</definedName>
    <definedName name="AT01.3.2._A">'AT01'!$D$14</definedName>
    <definedName name="AT01.3.2._B">'AT01'!$E$14</definedName>
    <definedName name="AT01.4._A">'AT01'!$D$15</definedName>
    <definedName name="AT01.4._B">'AT01'!$E$15</definedName>
    <definedName name="AT02.1._A">'AT02'!$D$6</definedName>
    <definedName name="AT02.1._B">'AT02'!$E$6</definedName>
    <definedName name="AT02.1.1._A">'AT02'!$D$7</definedName>
    <definedName name="AT02.1.1._B">'AT02'!$E$7</definedName>
    <definedName name="AT02.1.2._A">'AT02'!$D$8</definedName>
    <definedName name="AT02.1.2._B">'AT02'!$E$8</definedName>
    <definedName name="AT02.2._A">'AT02'!$D$9</definedName>
    <definedName name="AT02.2._B">'AT02'!$E$9</definedName>
    <definedName name="AT02.2.1._A">'AT02'!$D$10</definedName>
    <definedName name="AT02.2.1._B">'AT02'!$E$10</definedName>
    <definedName name="AT02.2.2._A">'AT02'!$D$11</definedName>
    <definedName name="AT02.2.2._B">'AT02'!$E$11</definedName>
    <definedName name="AT02.3._A">'AT02'!$D$12</definedName>
    <definedName name="AT02.3._B">'AT02'!$E$12</definedName>
    <definedName name="AT02.3.1._A">'AT02'!$D$13</definedName>
    <definedName name="AT02.3.1._B">'AT02'!$E$13</definedName>
    <definedName name="AT02.3.2._A">'AT02'!$D$14</definedName>
    <definedName name="AT02.3.2._B">'AT02'!$E$14</definedName>
    <definedName name="AT02.4._A">'AT02'!$D$15</definedName>
    <definedName name="AT02.4._B">'AT02'!$E$15</definedName>
    <definedName name="BA01.1._A">'BA01'!$D$6</definedName>
    <definedName name="BA01.1.1._A">'BA01'!$D$7</definedName>
    <definedName name="BA01.1.2._A">'BA01'!$D$8</definedName>
    <definedName name="BA01.1.3._A">'BA01'!$D$9</definedName>
    <definedName name="BA01.10._A">'BA01'!$D$31</definedName>
    <definedName name="BA01.11._A">'BA01'!$D$32</definedName>
    <definedName name="BA01.12._A">'BA01'!$D$33</definedName>
    <definedName name="BA01.2._A">'BA01'!$D$10</definedName>
    <definedName name="BA01.2.1._A">'BA01'!$D$11</definedName>
    <definedName name="BA01.2.2._A">'BA01'!$D$12</definedName>
    <definedName name="BA01.2.3._A">'BA01'!$D$13</definedName>
    <definedName name="BA01.2.4._A">'BA01'!$D$14</definedName>
    <definedName name="BA01.3._A">'BA01'!$D$15</definedName>
    <definedName name="BA01.3.1._A">'BA01'!$D$16</definedName>
    <definedName name="BA01.3.2._A">'BA01'!$D$17</definedName>
    <definedName name="BA01.3.3._A">'BA01'!$D$18</definedName>
    <definedName name="BA01.4._A">'BA01'!$D$19</definedName>
    <definedName name="BA01.4.1._A">'BA01'!$D$20</definedName>
    <definedName name="BA01.4.2._A">'BA01'!$D$21</definedName>
    <definedName name="BA01.5._A">'BA01'!$D$22</definedName>
    <definedName name="BA01.5.1._A">'BA01'!$D$23</definedName>
    <definedName name="BA01.5.2._A">'BA01'!$D$24</definedName>
    <definedName name="BA01.6._A">'BA01'!$D$25</definedName>
    <definedName name="BA01.7._A">'BA01'!$D$26</definedName>
    <definedName name="BA01.8._A">'BA01'!$D$27</definedName>
    <definedName name="BA01.9._A">'BA01'!$D$28</definedName>
    <definedName name="BA01.9.1._A">'BA01'!$D$29</definedName>
    <definedName name="BA01.9.2._A">'BA01'!$D$30</definedName>
    <definedName name="BP01A.1._A">BP01A!$D$6</definedName>
    <definedName name="BP01A.1.1._A">BP01A!$D$7</definedName>
    <definedName name="BP01A.1.1.1._A">BP01A!$D$8</definedName>
    <definedName name="BP01A.1.1.2._A">BP01A!$D$9</definedName>
    <definedName name="BP01A.1.1.3._A">BP01A!$D$10</definedName>
    <definedName name="BP01A.1.2._A">BP01A!$D$11</definedName>
    <definedName name="BP01A.1.2.1._A">BP01A!$D$12</definedName>
    <definedName name="BP01A.1.2.2._A">BP01A!$D$13</definedName>
    <definedName name="BP01A.1.2.3._A">BP01A!$D$14</definedName>
    <definedName name="BP01A.10._A">BP01A!$D$33</definedName>
    <definedName name="BP01A.10.1._A">BP01A!$D$34</definedName>
    <definedName name="BP01A.10.2._A">BP01A!$D$35</definedName>
    <definedName name="BP01A.11._A">BP01A!$D$36</definedName>
    <definedName name="BP01A.12._A">BP01A!$D$37</definedName>
    <definedName name="BP01A.13._A">BP01A!$D$38</definedName>
    <definedName name="BP01A.2._A">BP01A!$D$15</definedName>
    <definedName name="BP01A.2.1._A">BP01A!$D$16</definedName>
    <definedName name="BP01A.2.2._A">BP01A!$D$17</definedName>
    <definedName name="BP01A.2.3._A">BP01A!$D$18</definedName>
    <definedName name="BP01A.3._A">BP01A!$D$19</definedName>
    <definedName name="BP01A.3.1._A">BP01A!$D$20</definedName>
    <definedName name="BP01A.3.2._A">BP01A!$D$21</definedName>
    <definedName name="BP01A.4._A">BP01A!$D$22</definedName>
    <definedName name="BP01A.5._A">BP01A!$D$23</definedName>
    <definedName name="BP01A.5.1._A">BP01A!$D$24</definedName>
    <definedName name="BP01A.5.2._A">BP01A!$D$25</definedName>
    <definedName name="BP01A.5.3._A">BP01A!$D$26</definedName>
    <definedName name="BP01A.5.4._A">BP01A!$D$27</definedName>
    <definedName name="BP01A.6._A">BP01A!$D$28</definedName>
    <definedName name="BP01A.6.1._A">BP01A!$D$29</definedName>
    <definedName name="BP01A.7._A">BP01A!$D$30</definedName>
    <definedName name="BP01A.8._A">BP01A!$D$31</definedName>
    <definedName name="BP01A.9._A">BP01A!$D$32</definedName>
    <definedName name="DBT01.1._A">'DBT01'!$D$6</definedName>
    <definedName name="DBT01.1._B">'DBT01'!$E$6</definedName>
    <definedName name="DBT01.1._C">'DBT01'!$F$6</definedName>
    <definedName name="DBT01.1._D">'DBT01'!$G$6</definedName>
    <definedName name="DBT01.1._E">'DBT01'!$H$6</definedName>
    <definedName name="DBT01.1._F">'DBT01'!$I$6</definedName>
    <definedName name="DBT01.1._G">'DBT01'!$J$6</definedName>
    <definedName name="DBT01.1._H">'DBT01'!$K$6</definedName>
    <definedName name="DBT01.10._A">'DBT01'!$D$15</definedName>
    <definedName name="DBT01.10._B">'DBT01'!$E$15</definedName>
    <definedName name="DBT01.10._C">'DBT01'!$F$15</definedName>
    <definedName name="DBT01.10._D">'DBT01'!$G$15</definedName>
    <definedName name="DBT01.10._E">'DBT01'!$H$15</definedName>
    <definedName name="DBT01.10._F">'DBT01'!$I$15</definedName>
    <definedName name="DBT01.10._G">'DBT01'!$J$15</definedName>
    <definedName name="DBT01.10._H">'DBT01'!$K$15</definedName>
    <definedName name="DBT01.11._A">'DBT01'!$D$16</definedName>
    <definedName name="DBT01.11._B">'DBT01'!$E$16</definedName>
    <definedName name="DBT01.11._C">'DBT01'!$F$16</definedName>
    <definedName name="DBT01.11._D">'DBT01'!$G$16</definedName>
    <definedName name="DBT01.11._E">'DBT01'!$H$16</definedName>
    <definedName name="DBT01.11._F">'DBT01'!$I$16</definedName>
    <definedName name="DBT01.11._G">'DBT01'!$J$16</definedName>
    <definedName name="DBT01.11._H">'DBT01'!$K$16</definedName>
    <definedName name="DBT01.12._A">'DBT01'!$D$17</definedName>
    <definedName name="DBT01.12._B">'DBT01'!$E$17</definedName>
    <definedName name="DBT01.12._C">'DBT01'!$F$17</definedName>
    <definedName name="DBT01.12._D">'DBT01'!$G$17</definedName>
    <definedName name="DBT01.12._E">'DBT01'!$H$17</definedName>
    <definedName name="DBT01.12._F">'DBT01'!$I$17</definedName>
    <definedName name="DBT01.12._G">'DBT01'!$J$17</definedName>
    <definedName name="DBT01.12._H">'DBT01'!$K$17</definedName>
    <definedName name="DBT01.13._A">'DBT01'!$D$18</definedName>
    <definedName name="DBT01.13._B">'DBT01'!$E$18</definedName>
    <definedName name="DBT01.13._C">'DBT01'!$F$18</definedName>
    <definedName name="DBT01.13._D">'DBT01'!$G$18</definedName>
    <definedName name="DBT01.13._E">'DBT01'!$H$18</definedName>
    <definedName name="DBT01.13._F">'DBT01'!$I$18</definedName>
    <definedName name="DBT01.13._G">'DBT01'!$J$18</definedName>
    <definedName name="DBT01.13._H">'DBT01'!$K$18</definedName>
    <definedName name="DBT01.2._A">'DBT01'!$D$7</definedName>
    <definedName name="DBT01.2._B">'DBT01'!$E$7</definedName>
    <definedName name="DBT01.2._C">'DBT01'!$F$7</definedName>
    <definedName name="DBT01.2._D">'DBT01'!$G$7</definedName>
    <definedName name="DBT01.2._E">'DBT01'!$H$7</definedName>
    <definedName name="DBT01.2._F">'DBT01'!$I$7</definedName>
    <definedName name="DBT01.2._G">'DBT01'!$J$7</definedName>
    <definedName name="DBT01.2._H">'DBT01'!$K$7</definedName>
    <definedName name="DBT01.3._A">'DBT01'!$D$8</definedName>
    <definedName name="DBT01.3._B">'DBT01'!$E$8</definedName>
    <definedName name="DBT01.3._C">'DBT01'!$F$8</definedName>
    <definedName name="DBT01.3._D">'DBT01'!$G$8</definedName>
    <definedName name="DBT01.3._E">'DBT01'!$H$8</definedName>
    <definedName name="DBT01.3._F">'DBT01'!$I$8</definedName>
    <definedName name="DBT01.3._G">'DBT01'!$J$8</definedName>
    <definedName name="DBT01.3._H">'DBT01'!$K$8</definedName>
    <definedName name="DBT01.4._A">'DBT01'!$D$9</definedName>
    <definedName name="DBT01.4._B">'DBT01'!$E$9</definedName>
    <definedName name="DBT01.4._C">'DBT01'!$F$9</definedName>
    <definedName name="DBT01.4._D">'DBT01'!$G$9</definedName>
    <definedName name="DBT01.4._E">'DBT01'!$H$9</definedName>
    <definedName name="DBT01.4._F">'DBT01'!$I$9</definedName>
    <definedName name="DBT01.4._G">'DBT01'!$J$9</definedName>
    <definedName name="DBT01.4._H">'DBT01'!$K$9</definedName>
    <definedName name="DBT01.5._A">'DBT01'!$D$10</definedName>
    <definedName name="DBT01.5._B">'DBT01'!$E$10</definedName>
    <definedName name="DBT01.5._C">'DBT01'!$F$10</definedName>
    <definedName name="DBT01.5._D">'DBT01'!$G$10</definedName>
    <definedName name="DBT01.5._E">'DBT01'!$H$10</definedName>
    <definedName name="DBT01.5._F">'DBT01'!$I$10</definedName>
    <definedName name="DBT01.5._G">'DBT01'!$J$10</definedName>
    <definedName name="DBT01.5._H">'DBT01'!$K$10</definedName>
    <definedName name="DBT01.6._A">'DBT01'!$D$11</definedName>
    <definedName name="DBT01.6._B">'DBT01'!$E$11</definedName>
    <definedName name="DBT01.6._C">'DBT01'!$F$11</definedName>
    <definedName name="DBT01.6._D">'DBT01'!$G$11</definedName>
    <definedName name="DBT01.6._E">'DBT01'!$H$11</definedName>
    <definedName name="DBT01.6._F">'DBT01'!$I$11</definedName>
    <definedName name="DBT01.6._G">'DBT01'!$J$11</definedName>
    <definedName name="DBT01.6._H">'DBT01'!$K$11</definedName>
    <definedName name="DBT01.7._A">'DBT01'!$D$12</definedName>
    <definedName name="DBT01.7._B">'DBT01'!$E$12</definedName>
    <definedName name="DBT01.7._C">'DBT01'!$F$12</definedName>
    <definedName name="DBT01.7._D">'DBT01'!$G$12</definedName>
    <definedName name="DBT01.7._E">'DBT01'!$H$12</definedName>
    <definedName name="DBT01.7._F">'DBT01'!$I$12</definedName>
    <definedName name="DBT01.7._G">'DBT01'!$J$12</definedName>
    <definedName name="DBT01.7._H">'DBT01'!$K$12</definedName>
    <definedName name="DBT01.8._A">'DBT01'!$D$13</definedName>
    <definedName name="DBT01.8._B">'DBT01'!$E$13</definedName>
    <definedName name="DBT01.8._C">'DBT01'!$F$13</definedName>
    <definedName name="DBT01.8._D">'DBT01'!$G$13</definedName>
    <definedName name="DBT01.8._E">'DBT01'!$H$13</definedName>
    <definedName name="DBT01.8._F">'DBT01'!$I$13</definedName>
    <definedName name="DBT01.8._G">'DBT01'!$J$13</definedName>
    <definedName name="DBT01.8._H">'DBT01'!$K$13</definedName>
    <definedName name="DBT01.9._A">'DBT01'!$D$14</definedName>
    <definedName name="DBT01.9._B">'DBT01'!$E$14</definedName>
    <definedName name="DBT01.9._C">'DBT01'!$F$14</definedName>
    <definedName name="DBT01.9._D">'DBT01'!$G$14</definedName>
    <definedName name="DBT01.9._E">'DBT01'!$H$14</definedName>
    <definedName name="DBT01.9._F">'DBT01'!$I$14</definedName>
    <definedName name="DBT01.9._G">'DBT01'!$J$14</definedName>
    <definedName name="DBT01.9._H">'DBT01'!$K$14</definedName>
    <definedName name="DO01.1._A">'DO01'!$D$6</definedName>
    <definedName name="DO01.10._A">'DO01'!$D$17</definedName>
    <definedName name="DO01.11.1._A">'DO01'!$D$19</definedName>
    <definedName name="DO01.11.2._A">'DO01'!$D$20</definedName>
    <definedName name="DO01.11.3._A">'DO01'!$D$21</definedName>
    <definedName name="DO01.11.4._A">'DO01'!$D$22</definedName>
    <definedName name="DO01.11.5._A">'DO01'!$D$23</definedName>
    <definedName name="DO01.12.1._A">'DO01'!$D$25</definedName>
    <definedName name="DO01.12.2._A">'DO01'!$D$26</definedName>
    <definedName name="DO01.12.3._A">'DO01'!$D$27</definedName>
    <definedName name="DO01.13.1._A">'DO01'!$D$29</definedName>
    <definedName name="DO01.13.2._A">'DO01'!$D$30</definedName>
    <definedName name="DO01.13.3._A">'DO01'!$D$31</definedName>
    <definedName name="DO01.14._A">'DO01'!$D$32</definedName>
    <definedName name="DO01.15._A">'DO01'!$D$33</definedName>
    <definedName name="DO01.2._A">'DO01'!$D$7</definedName>
    <definedName name="DO01.3._A">'DO01'!$D$8</definedName>
    <definedName name="DO01.4._A">'DO01'!$D$9</definedName>
    <definedName name="DO01.5._A">'DO01'!$D$10</definedName>
    <definedName name="DO01.5.1._A">'DO01'!$D$11</definedName>
    <definedName name="DO01.6._A">'DO01'!$D$12</definedName>
    <definedName name="DO01.6.1._A">'DO01'!$D$13</definedName>
    <definedName name="DO01.7._A">'DO01'!$D$14</definedName>
    <definedName name="DO01.8._A">'DO01'!$D$15</definedName>
    <definedName name="DO01.9._A">'DO01'!$D$16</definedName>
    <definedName name="FKI01.1._A">'FKI01'!$D$6</definedName>
    <definedName name="FKI01.1.1._A">'FKI01'!$D$7</definedName>
    <definedName name="FKI01.1.2._A">'FKI01'!$D$8</definedName>
    <definedName name="FKI01.1.3._A">'FKI01'!$D$9</definedName>
    <definedName name="FKI01.1.4._A">'FKI01'!$D$10</definedName>
    <definedName name="FKI01.2._A">'FKI01'!$D$11</definedName>
    <definedName name="FKI01.2.1._A">'FKI01'!$D$12</definedName>
    <definedName name="FKI01.2.2._A">'FKI01'!$D$13</definedName>
    <definedName name="FKI01.2.3._A">'FKI01'!$D$14</definedName>
    <definedName name="FS01A.1._A">FS01A!$D$6</definedName>
    <definedName name="FS01A.1._B">FS01A!$E$6</definedName>
    <definedName name="FS01A.1._C">FS01A!$F$6</definedName>
    <definedName name="FS01A.1._D">FS01A!$G$6</definedName>
    <definedName name="FS01A.1._E">FS01A!$H$6</definedName>
    <definedName name="FS01A.1.1._A">FS01A!$D$7</definedName>
    <definedName name="FS01A.1.1._B">FS01A!$E$7</definedName>
    <definedName name="FS01A.1.1._C">FS01A!$F$7</definedName>
    <definedName name="FS01A.1.1._D">FS01A!$G$7</definedName>
    <definedName name="FS01A.1.1._E">FS01A!$H$7</definedName>
    <definedName name="FS01A.1.2._A">FS01A!$D$8</definedName>
    <definedName name="FS01A.1.2._D">FS01A!$G$8</definedName>
    <definedName name="FS01A.1.2._E">FS01A!$H$8</definedName>
    <definedName name="FS01A.1.3._C">FS01A!$F$9</definedName>
    <definedName name="FS01A.1.3._D">FS01A!$G$9</definedName>
    <definedName name="FS01A.1.3._E">FS01A!$H$9</definedName>
    <definedName name="FS01A.1.4._A">FS01A!$D$10</definedName>
    <definedName name="FS01A.1.4._B">FS01A!$E$10</definedName>
    <definedName name="FS01A.1.4._C">FS01A!$F$10</definedName>
    <definedName name="FS01A.1.4._D">FS01A!$G$10</definedName>
    <definedName name="FS01A.1.4._E">FS01A!$H$10</definedName>
    <definedName name="FS01A.1.5._A">FS01A!$D$11</definedName>
    <definedName name="FS01A.1.5._B">FS01A!$E$11</definedName>
    <definedName name="FS01A.1.5._C">FS01A!$F$11</definedName>
    <definedName name="FS01A.1.5._D">FS01A!$G$11</definedName>
    <definedName name="FS01A.1.5._E">FS01A!$H$11</definedName>
    <definedName name="FS01A.1.6._A">FS01A!$D$12</definedName>
    <definedName name="FS01A.1.6._B">FS01A!$E$12</definedName>
    <definedName name="FS01A.1.6._C">FS01A!$F$12</definedName>
    <definedName name="FS01A.1.6._D">FS01A!$G$12</definedName>
    <definedName name="FS01A.1.6._E">FS01A!$H$12</definedName>
    <definedName name="FS01A.1.7._A">FS01A!$D$13</definedName>
    <definedName name="FS01A.1.7._B">FS01A!$E$13</definedName>
    <definedName name="FS01A.1.7._C">FS01A!$F$13</definedName>
    <definedName name="FS01A.1.7._D">FS01A!$G$13</definedName>
    <definedName name="FS01A.1.7._E">FS01A!$H$13</definedName>
    <definedName name="FS01A.2._A">FS01A!$D$14</definedName>
    <definedName name="FS01A.2._B">FS01A!$E$14</definedName>
    <definedName name="FS01A.2._C">FS01A!$F$14</definedName>
    <definedName name="FS01A.2._D">FS01A!$G$14</definedName>
    <definedName name="FS01A.2._E">FS01A!$H$14</definedName>
    <definedName name="FS02A.1._A">FS02A!$D$6</definedName>
    <definedName name="FS02A.1._B">FS02A!$E$6</definedName>
    <definedName name="FS02A.1._C">FS02A!$F$6</definedName>
    <definedName name="FS02A.2._A">FS02A!$D$7</definedName>
    <definedName name="FS02A.2._B">FS02A!$E$7</definedName>
    <definedName name="FS02A.2._C">FS02A!$F$7</definedName>
    <definedName name="FS02A.2.1._A">FS02A!$D$8</definedName>
    <definedName name="FS02A.2.1._B">FS02A!$E$8</definedName>
    <definedName name="FS02A.2.1._C">FS02A!$F$8</definedName>
    <definedName name="FS02A.2.2._A">FS02A!$D$9</definedName>
    <definedName name="FS02A.2.2._B">FS02A!$E$9</definedName>
    <definedName name="FS02A.2.2._C">FS02A!$F$9</definedName>
    <definedName name="FS02A.2.3._A">FS02A!$D$10</definedName>
    <definedName name="FS02A.2.3._B">FS02A!$E$10</definedName>
    <definedName name="FS02A.2.3._C">FS02A!$F$10</definedName>
    <definedName name="FS02A.2.4._A">FS02A!$D$11</definedName>
    <definedName name="FS02A.2.4._B">FS02A!$E$11</definedName>
    <definedName name="FS02A.2.4._C">FS02A!$F$11</definedName>
    <definedName name="FS02A.2.5._A">FS02A!$D$12</definedName>
    <definedName name="FS02A.2.5._B">FS02A!$E$12</definedName>
    <definedName name="FS02A.2.5._C">FS02A!$F$12</definedName>
    <definedName name="FS02A.2.6._A">FS02A!$D$13</definedName>
    <definedName name="FS02A.2.6._B">FS02A!$E$13</definedName>
    <definedName name="FS02A.2.6._C">FS02A!$F$13</definedName>
    <definedName name="FS02A.2.7._A">FS02A!$D$14</definedName>
    <definedName name="FS02A.2.7._B">FS02A!$E$14</definedName>
    <definedName name="FS02A.2.7._C">FS02A!$F$14</definedName>
    <definedName name="FS02A.2.8._A">FS02A!$D$15</definedName>
    <definedName name="FS02A.2.8._B">FS02A!$E$15</definedName>
    <definedName name="FS02A.2.8._C">FS02A!$F$15</definedName>
    <definedName name="FS02A.3._A">FS02A!$D$16</definedName>
    <definedName name="FS02A.3._B">FS02A!$E$16</definedName>
    <definedName name="FS02A.3._C">FS02A!$F$16</definedName>
    <definedName name="FS03.1.1._0">'FS03'!$C$8</definedName>
    <definedName name="FS03.1.1._A">'FS03'!$D$8</definedName>
    <definedName name="FS03.1.1._B">'FS03'!$E$8</definedName>
    <definedName name="FS03.1.1._C">'FS03'!$F$8</definedName>
    <definedName name="FS03.1.1._D">'FS03'!$G$8</definedName>
    <definedName name="FS03.1.1._E">'FS03'!$H$8</definedName>
    <definedName name="FS03.1.1._F">'FS03'!$I$8</definedName>
    <definedName name="FS03.1.10._0">'FS03'!$C$17</definedName>
    <definedName name="FS03.1.10._A">'FS03'!$D$17</definedName>
    <definedName name="FS03.1.10._B">'FS03'!$E$17</definedName>
    <definedName name="FS03.1.10._C">'FS03'!$F$17</definedName>
    <definedName name="FS03.1.10._D">'FS03'!$G$17</definedName>
    <definedName name="FS03.1.10._E">'FS03'!$H$17</definedName>
    <definedName name="FS03.1.10._F">'FS03'!$I$17</definedName>
    <definedName name="FS03.1.11._0">'FS03'!$C$18</definedName>
    <definedName name="FS03.1.11._A">'FS03'!$D$18</definedName>
    <definedName name="FS03.1.11._B">'FS03'!$E$18</definedName>
    <definedName name="FS03.1.11._C">'FS03'!$F$18</definedName>
    <definedName name="FS03.1.11._D">'FS03'!$G$18</definedName>
    <definedName name="FS03.1.11._E">'FS03'!$H$18</definedName>
    <definedName name="FS03.1.11._F">'FS03'!$I$18</definedName>
    <definedName name="FS03.1.12._0">'FS03'!$C$19</definedName>
    <definedName name="FS03.1.12._A">'FS03'!$D$19</definedName>
    <definedName name="FS03.1.12._B">'FS03'!$E$19</definedName>
    <definedName name="FS03.1.12._C">'FS03'!$F$19</definedName>
    <definedName name="FS03.1.12._D">'FS03'!$G$19</definedName>
    <definedName name="FS03.1.12._E">'FS03'!$H$19</definedName>
    <definedName name="FS03.1.12._F">'FS03'!$I$19</definedName>
    <definedName name="FS03.1.13._0">'FS03'!$C$20</definedName>
    <definedName name="FS03.1.13._A">'FS03'!$D$20</definedName>
    <definedName name="FS03.1.13._B">'FS03'!$E$20</definedName>
    <definedName name="FS03.1.13._C">'FS03'!$F$20</definedName>
    <definedName name="FS03.1.13._D">'FS03'!$G$20</definedName>
    <definedName name="FS03.1.13._E">'FS03'!$H$20</definedName>
    <definedName name="FS03.1.13._F">'FS03'!$I$20</definedName>
    <definedName name="FS03.1.14._0">'FS03'!$C$21</definedName>
    <definedName name="FS03.1.14._A">'FS03'!$D$21</definedName>
    <definedName name="FS03.1.14._B">'FS03'!$E$21</definedName>
    <definedName name="FS03.1.14._C">'FS03'!$F$21</definedName>
    <definedName name="FS03.1.14._D">'FS03'!$G$21</definedName>
    <definedName name="FS03.1.14._E">'FS03'!$H$21</definedName>
    <definedName name="FS03.1.14._F">'FS03'!$I$21</definedName>
    <definedName name="FS03.1.15._0">'FS03'!$C$22</definedName>
    <definedName name="FS03.1.15._A">'FS03'!$D$22</definedName>
    <definedName name="FS03.1.15._B">'FS03'!$E$22</definedName>
    <definedName name="FS03.1.15._C">'FS03'!$F$22</definedName>
    <definedName name="FS03.1.15._D">'FS03'!$G$22</definedName>
    <definedName name="FS03.1.15._E">'FS03'!$H$22</definedName>
    <definedName name="FS03.1.15._F">'FS03'!$I$22</definedName>
    <definedName name="FS03.1.16._0">'FS03'!$C$23</definedName>
    <definedName name="FS03.1.16._A">'FS03'!$D$23</definedName>
    <definedName name="FS03.1.16._B">'FS03'!$E$23</definedName>
    <definedName name="FS03.1.16._C">'FS03'!$F$23</definedName>
    <definedName name="FS03.1.16._D">'FS03'!$G$23</definedName>
    <definedName name="FS03.1.16._E">'FS03'!$H$23</definedName>
    <definedName name="FS03.1.16._F">'FS03'!$I$23</definedName>
    <definedName name="FS03.1.17._0">'FS03'!$C$24</definedName>
    <definedName name="FS03.1.17._A">'FS03'!$D$24</definedName>
    <definedName name="FS03.1.17._B">'FS03'!$E$24</definedName>
    <definedName name="FS03.1.17._C">'FS03'!$F$24</definedName>
    <definedName name="FS03.1.17._D">'FS03'!$G$24</definedName>
    <definedName name="FS03.1.17._E">'FS03'!$H$24</definedName>
    <definedName name="FS03.1.17._F">'FS03'!$I$24</definedName>
    <definedName name="FS03.1.18._0">'FS03'!$C$25</definedName>
    <definedName name="FS03.1.18._A">'FS03'!$D$25</definedName>
    <definedName name="FS03.1.18._B">'FS03'!$E$25</definedName>
    <definedName name="FS03.1.18._C">'FS03'!$F$25</definedName>
    <definedName name="FS03.1.18._D">'FS03'!$G$25</definedName>
    <definedName name="FS03.1.18._E">'FS03'!$H$25</definedName>
    <definedName name="FS03.1.18._F">'FS03'!$I$25</definedName>
    <definedName name="FS03.1.19._0">'FS03'!$C$26</definedName>
    <definedName name="FS03.1.19._A">'FS03'!$D$26</definedName>
    <definedName name="FS03.1.19._B">'FS03'!$E$26</definedName>
    <definedName name="FS03.1.19._C">'FS03'!$F$26</definedName>
    <definedName name="FS03.1.19._D">'FS03'!$G$26</definedName>
    <definedName name="FS03.1.19._E">'FS03'!$H$26</definedName>
    <definedName name="FS03.1.19._F">'FS03'!$I$26</definedName>
    <definedName name="FS03.1.2._0">'FS03'!$C$9</definedName>
    <definedName name="FS03.1.2._A">'FS03'!$D$9</definedName>
    <definedName name="FS03.1.2._B">'FS03'!$E$9</definedName>
    <definedName name="FS03.1.2._C">'FS03'!$F$9</definedName>
    <definedName name="FS03.1.2._D">'FS03'!$G$9</definedName>
    <definedName name="FS03.1.2._E">'FS03'!$H$9</definedName>
    <definedName name="FS03.1.2._F">'FS03'!$I$9</definedName>
    <definedName name="FS03.1.20._0">'FS03'!$C$27</definedName>
    <definedName name="FS03.1.20._A">'FS03'!$D$27</definedName>
    <definedName name="FS03.1.20._B">'FS03'!$E$27</definedName>
    <definedName name="FS03.1.20._C">'FS03'!$F$27</definedName>
    <definedName name="FS03.1.20._D">'FS03'!$G$27</definedName>
    <definedName name="FS03.1.20._E">'FS03'!$H$27</definedName>
    <definedName name="FS03.1.20._F">'FS03'!$I$27</definedName>
    <definedName name="FS03.1.21._0">'FS03'!$C$28</definedName>
    <definedName name="FS03.1.21._A">'FS03'!$D$28</definedName>
    <definedName name="FS03.1.21._B">'FS03'!$E$28</definedName>
    <definedName name="FS03.1.21._C">'FS03'!$F$28</definedName>
    <definedName name="FS03.1.21._D">'FS03'!$G$28</definedName>
    <definedName name="FS03.1.21._E">'FS03'!$H$28</definedName>
    <definedName name="FS03.1.21._F">'FS03'!$I$28</definedName>
    <definedName name="FS03.1.22._0">'FS03'!$C$29</definedName>
    <definedName name="FS03.1.22._A">'FS03'!$D$29</definedName>
    <definedName name="FS03.1.22._B">'FS03'!$E$29</definedName>
    <definedName name="FS03.1.22._C">'FS03'!$F$29</definedName>
    <definedName name="FS03.1.22._D">'FS03'!$G$29</definedName>
    <definedName name="FS03.1.22._E">'FS03'!$H$29</definedName>
    <definedName name="FS03.1.22._F">'FS03'!$I$29</definedName>
    <definedName name="FS03.1.23._0">'FS03'!$C$30</definedName>
    <definedName name="FS03.1.23._A">'FS03'!$D$30</definedName>
    <definedName name="FS03.1.23._B">'FS03'!$E$30</definedName>
    <definedName name="FS03.1.23._C">'FS03'!$F$30</definedName>
    <definedName name="FS03.1.23._D">'FS03'!$G$30</definedName>
    <definedName name="FS03.1.23._E">'FS03'!$H$30</definedName>
    <definedName name="FS03.1.23._F">'FS03'!$I$30</definedName>
    <definedName name="FS03.1.24._0">'FS03'!$C$31</definedName>
    <definedName name="FS03.1.24._A">'FS03'!$D$31</definedName>
    <definedName name="FS03.1.24._B">'FS03'!$E$31</definedName>
    <definedName name="FS03.1.24._C">'FS03'!$F$31</definedName>
    <definedName name="FS03.1.24._D">'FS03'!$G$31</definedName>
    <definedName name="FS03.1.24._E">'FS03'!$H$31</definedName>
    <definedName name="FS03.1.24._F">'FS03'!$I$31</definedName>
    <definedName name="FS03.1.25._0">'FS03'!$C$32</definedName>
    <definedName name="FS03.1.25._A">'FS03'!$D$32</definedName>
    <definedName name="FS03.1.25._B">'FS03'!$E$32</definedName>
    <definedName name="FS03.1.25._C">'FS03'!$F$32</definedName>
    <definedName name="FS03.1.25._D">'FS03'!$G$32</definedName>
    <definedName name="FS03.1.25._E">'FS03'!$H$32</definedName>
    <definedName name="FS03.1.25._F">'FS03'!$I$32</definedName>
    <definedName name="FS03.1.26._0">'FS03'!$C$33</definedName>
    <definedName name="FS03.1.26._A">'FS03'!$D$33</definedName>
    <definedName name="FS03.1.26._B">'FS03'!$E$33</definedName>
    <definedName name="FS03.1.26._C">'FS03'!$F$33</definedName>
    <definedName name="FS03.1.26._D">'FS03'!$G$33</definedName>
    <definedName name="FS03.1.26._E">'FS03'!$H$33</definedName>
    <definedName name="FS03.1.26._F">'FS03'!$I$33</definedName>
    <definedName name="FS03.1.27._0">'FS03'!$C$34</definedName>
    <definedName name="FS03.1.27._A">'FS03'!$D$34</definedName>
    <definedName name="FS03.1.27._B">'FS03'!$E$34</definedName>
    <definedName name="FS03.1.27._C">'FS03'!$F$34</definedName>
    <definedName name="FS03.1.27._D">'FS03'!$G$34</definedName>
    <definedName name="FS03.1.27._E">'FS03'!$H$34</definedName>
    <definedName name="FS03.1.27._F">'FS03'!$I$34</definedName>
    <definedName name="FS03.1.28._0">'FS03'!$C$35</definedName>
    <definedName name="FS03.1.28._A">'FS03'!$D$35</definedName>
    <definedName name="FS03.1.28._B">'FS03'!$E$35</definedName>
    <definedName name="FS03.1.28._C">'FS03'!$F$35</definedName>
    <definedName name="FS03.1.28._D">'FS03'!$G$35</definedName>
    <definedName name="FS03.1.28._E">'FS03'!$H$35</definedName>
    <definedName name="FS03.1.28._F">'FS03'!$I$35</definedName>
    <definedName name="FS03.1.29._0">'FS03'!$C$36</definedName>
    <definedName name="FS03.1.29._A">'FS03'!$D$36</definedName>
    <definedName name="FS03.1.29._B">'FS03'!$E$36</definedName>
    <definedName name="FS03.1.29._C">'FS03'!$F$36</definedName>
    <definedName name="FS03.1.29._D">'FS03'!$G$36</definedName>
    <definedName name="FS03.1.29._E">'FS03'!$H$36</definedName>
    <definedName name="FS03.1.29._F">'FS03'!$I$36</definedName>
    <definedName name="FS03.1.3._0">'FS03'!$C$10</definedName>
    <definedName name="FS03.1.3._A">'FS03'!$D$10</definedName>
    <definedName name="FS03.1.3._B">'FS03'!$E$10</definedName>
    <definedName name="FS03.1.3._C">'FS03'!$F$10</definedName>
    <definedName name="FS03.1.3._D">'FS03'!$G$10</definedName>
    <definedName name="FS03.1.3._E">'FS03'!$H$10</definedName>
    <definedName name="FS03.1.3._F">'FS03'!$I$10</definedName>
    <definedName name="FS03.1.30._0">'FS03'!$C$37</definedName>
    <definedName name="FS03.1.30._A">'FS03'!$D$37</definedName>
    <definedName name="FS03.1.30._B">'FS03'!$E$37</definedName>
    <definedName name="FS03.1.30._C">'FS03'!$F$37</definedName>
    <definedName name="FS03.1.30._D">'FS03'!$G$37</definedName>
    <definedName name="FS03.1.30._E">'FS03'!$H$37</definedName>
    <definedName name="FS03.1.30._F">'FS03'!$I$37</definedName>
    <definedName name="FS03.1.31._0">'FS03'!$C$38</definedName>
    <definedName name="FS03.1.31._A">'FS03'!$D$38</definedName>
    <definedName name="FS03.1.31._B">'FS03'!$E$38</definedName>
    <definedName name="FS03.1.31._C">'FS03'!$F$38</definedName>
    <definedName name="FS03.1.31._D">'FS03'!$G$38</definedName>
    <definedName name="FS03.1.31._E">'FS03'!$H$38</definedName>
    <definedName name="FS03.1.31._F">'FS03'!$I$38</definedName>
    <definedName name="FS03.1.32._0">'FS03'!$C$39</definedName>
    <definedName name="FS03.1.32._A">'FS03'!$D$39</definedName>
    <definedName name="FS03.1.32._B">'FS03'!$E$39</definedName>
    <definedName name="FS03.1.32._C">'FS03'!$F$39</definedName>
    <definedName name="FS03.1.32._D">'FS03'!$G$39</definedName>
    <definedName name="FS03.1.32._E">'FS03'!$H$39</definedName>
    <definedName name="FS03.1.32._F">'FS03'!$I$39</definedName>
    <definedName name="FS03.1.33._0">'FS03'!$C$40</definedName>
    <definedName name="FS03.1.33._A">'FS03'!$D$40</definedName>
    <definedName name="FS03.1.33._B">'FS03'!$E$40</definedName>
    <definedName name="FS03.1.33._C">'FS03'!$F$40</definedName>
    <definedName name="FS03.1.33._D">'FS03'!$G$40</definedName>
    <definedName name="FS03.1.33._E">'FS03'!$H$40</definedName>
    <definedName name="FS03.1.33._F">'FS03'!$I$40</definedName>
    <definedName name="FS03.1.34._0">'FS03'!$C$41</definedName>
    <definedName name="FS03.1.34._A">'FS03'!$D$41</definedName>
    <definedName name="FS03.1.34._B">'FS03'!$E$41</definedName>
    <definedName name="FS03.1.34._C">'FS03'!$F$41</definedName>
    <definedName name="FS03.1.34._D">'FS03'!$G$41</definedName>
    <definedName name="FS03.1.34._E">'FS03'!$H$41</definedName>
    <definedName name="FS03.1.34._F">'FS03'!$I$41</definedName>
    <definedName name="FS03.1.35._0">'FS03'!$C$42</definedName>
    <definedName name="FS03.1.35._A">'FS03'!$D$42</definedName>
    <definedName name="FS03.1.35._B">'FS03'!$E$42</definedName>
    <definedName name="FS03.1.35._C">'FS03'!$F$42</definedName>
    <definedName name="FS03.1.35._D">'FS03'!$G$42</definedName>
    <definedName name="FS03.1.35._E">'FS03'!$H$42</definedName>
    <definedName name="FS03.1.35._F">'FS03'!$I$42</definedName>
    <definedName name="FS03.1.36._0">'FS03'!$C$43</definedName>
    <definedName name="FS03.1.36._A">'FS03'!$D$43</definedName>
    <definedName name="FS03.1.36._B">'FS03'!$E$43</definedName>
    <definedName name="FS03.1.36._C">'FS03'!$F$43</definedName>
    <definedName name="FS03.1.36._D">'FS03'!$G$43</definedName>
    <definedName name="FS03.1.36._E">'FS03'!$H$43</definedName>
    <definedName name="FS03.1.36._F">'FS03'!$I$43</definedName>
    <definedName name="FS03.1.37._0">'FS03'!$C$44</definedName>
    <definedName name="FS03.1.37._A">'FS03'!$D$44</definedName>
    <definedName name="FS03.1.37._B">'FS03'!$E$44</definedName>
    <definedName name="FS03.1.37._C">'FS03'!$F$44</definedName>
    <definedName name="FS03.1.37._D">'FS03'!$G$44</definedName>
    <definedName name="FS03.1.37._E">'FS03'!$H$44</definedName>
    <definedName name="FS03.1.37._F">'FS03'!$I$44</definedName>
    <definedName name="FS03.1.38._0">'FS03'!$C$45</definedName>
    <definedName name="FS03.1.38._A">'FS03'!$D$45</definedName>
    <definedName name="FS03.1.38._B">'FS03'!$E$45</definedName>
    <definedName name="FS03.1.38._C">'FS03'!$F$45</definedName>
    <definedName name="FS03.1.38._D">'FS03'!$G$45</definedName>
    <definedName name="FS03.1.38._E">'FS03'!$H$45</definedName>
    <definedName name="FS03.1.38._F">'FS03'!$I$45</definedName>
    <definedName name="FS03.1.39._0">'FS03'!$C$46</definedName>
    <definedName name="FS03.1.39._A">'FS03'!$D$46</definedName>
    <definedName name="FS03.1.39._B">'FS03'!$E$46</definedName>
    <definedName name="FS03.1.39._C">'FS03'!$F$46</definedName>
    <definedName name="FS03.1.39._D">'FS03'!$G$46</definedName>
    <definedName name="FS03.1.39._E">'FS03'!$H$46</definedName>
    <definedName name="FS03.1.39._F">'FS03'!$I$46</definedName>
    <definedName name="FS03.1.4._0">'FS03'!$C$11</definedName>
    <definedName name="FS03.1.4._A">'FS03'!$D$11</definedName>
    <definedName name="FS03.1.4._B">'FS03'!$E$11</definedName>
    <definedName name="FS03.1.4._C">'FS03'!$F$11</definedName>
    <definedName name="FS03.1.4._D">'FS03'!$G$11</definedName>
    <definedName name="FS03.1.4._E">'FS03'!$H$11</definedName>
    <definedName name="FS03.1.4._F">'FS03'!$I$11</definedName>
    <definedName name="FS03.1.40._0">'FS03'!$C$47</definedName>
    <definedName name="FS03.1.40._A">'FS03'!$D$47</definedName>
    <definedName name="FS03.1.40._B">'FS03'!$E$47</definedName>
    <definedName name="FS03.1.40._C">'FS03'!$F$47</definedName>
    <definedName name="FS03.1.40._D">'FS03'!$G$47</definedName>
    <definedName name="FS03.1.40._E">'FS03'!$H$47</definedName>
    <definedName name="FS03.1.40._F">'FS03'!$I$47</definedName>
    <definedName name="FS03.1.41._0">'FS03'!$C$48</definedName>
    <definedName name="FS03.1.41._A">'FS03'!$D$48</definedName>
    <definedName name="FS03.1.41._B">'FS03'!$E$48</definedName>
    <definedName name="FS03.1.41._C">'FS03'!$F$48</definedName>
    <definedName name="FS03.1.41._D">'FS03'!$G$48</definedName>
    <definedName name="FS03.1.41._E">'FS03'!$H$48</definedName>
    <definedName name="FS03.1.41._F">'FS03'!$I$48</definedName>
    <definedName name="FS03.1.42._0">'FS03'!$C$49</definedName>
    <definedName name="FS03.1.42._A">'FS03'!$D$49</definedName>
    <definedName name="FS03.1.42._B">'FS03'!$E$49</definedName>
    <definedName name="FS03.1.42._C">'FS03'!$F$49</definedName>
    <definedName name="FS03.1.42._D">'FS03'!$G$49</definedName>
    <definedName name="FS03.1.42._E">'FS03'!$H$49</definedName>
    <definedName name="FS03.1.42._F">'FS03'!$I$49</definedName>
    <definedName name="FS03.1.43._0">'FS03'!$C$50</definedName>
    <definedName name="FS03.1.43._A">'FS03'!$D$50</definedName>
    <definedName name="FS03.1.43._B">'FS03'!$E$50</definedName>
    <definedName name="FS03.1.43._C">'FS03'!$F$50</definedName>
    <definedName name="FS03.1.43._D">'FS03'!$G$50</definedName>
    <definedName name="FS03.1.43._E">'FS03'!$H$50</definedName>
    <definedName name="FS03.1.43._F">'FS03'!$I$50</definedName>
    <definedName name="FS03.1.44._0">'FS03'!$C$51</definedName>
    <definedName name="FS03.1.44._A">'FS03'!$D$51</definedName>
    <definedName name="FS03.1.44._B">'FS03'!$E$51</definedName>
    <definedName name="FS03.1.44._C">'FS03'!$F$51</definedName>
    <definedName name="FS03.1.44._D">'FS03'!$G$51</definedName>
    <definedName name="FS03.1.44._E">'FS03'!$H$51</definedName>
    <definedName name="FS03.1.44._F">'FS03'!$I$51</definedName>
    <definedName name="FS03.1.45._0">'FS03'!$C$52</definedName>
    <definedName name="FS03.1.45._A">'FS03'!$D$52</definedName>
    <definedName name="FS03.1.45._B">'FS03'!$E$52</definedName>
    <definedName name="FS03.1.45._C">'FS03'!$F$52</definedName>
    <definedName name="FS03.1.45._D">'FS03'!$G$52</definedName>
    <definedName name="FS03.1.45._E">'FS03'!$H$52</definedName>
    <definedName name="FS03.1.45._F">'FS03'!$I$52</definedName>
    <definedName name="FS03.1.46._0">'FS03'!$C$53</definedName>
    <definedName name="FS03.1.46._A">'FS03'!$D$53</definedName>
    <definedName name="FS03.1.46._B">'FS03'!$E$53</definedName>
    <definedName name="FS03.1.46._C">'FS03'!$F$53</definedName>
    <definedName name="FS03.1.46._D">'FS03'!$G$53</definedName>
    <definedName name="FS03.1.46._E">'FS03'!$H$53</definedName>
    <definedName name="FS03.1.46._F">'FS03'!$I$53</definedName>
    <definedName name="FS03.1.47._0">'FS03'!$C$54</definedName>
    <definedName name="FS03.1.47._A">'FS03'!$D$54</definedName>
    <definedName name="FS03.1.47._B">'FS03'!$E$54</definedName>
    <definedName name="FS03.1.47._C">'FS03'!$F$54</definedName>
    <definedName name="FS03.1.47._D">'FS03'!$G$54</definedName>
    <definedName name="FS03.1.47._E">'FS03'!$H$54</definedName>
    <definedName name="FS03.1.47._F">'FS03'!$I$54</definedName>
    <definedName name="FS03.1.48._0">'FS03'!$C$55</definedName>
    <definedName name="FS03.1.48._A">'FS03'!$D$55</definedName>
    <definedName name="FS03.1.48._B">'FS03'!$E$55</definedName>
    <definedName name="FS03.1.48._C">'FS03'!$F$55</definedName>
    <definedName name="FS03.1.48._D">'FS03'!$G$55</definedName>
    <definedName name="FS03.1.48._E">'FS03'!$H$55</definedName>
    <definedName name="FS03.1.48._F">'FS03'!$I$55</definedName>
    <definedName name="FS03.1.49._0">'FS03'!$C$56</definedName>
    <definedName name="FS03.1.49._A">'FS03'!$D$56</definedName>
    <definedName name="FS03.1.49._B">'FS03'!$E$56</definedName>
    <definedName name="FS03.1.49._C">'FS03'!$F$56</definedName>
    <definedName name="FS03.1.49._D">'FS03'!$G$56</definedName>
    <definedName name="FS03.1.49._E">'FS03'!$H$56</definedName>
    <definedName name="FS03.1.49._F">'FS03'!$I$56</definedName>
    <definedName name="FS03.1.5._0">'FS03'!$C$12</definedName>
    <definedName name="FS03.1.5._A">'FS03'!$D$12</definedName>
    <definedName name="FS03.1.5._B">'FS03'!$E$12</definedName>
    <definedName name="FS03.1.5._C">'FS03'!$F$12</definedName>
    <definedName name="FS03.1.5._D">'FS03'!$G$12</definedName>
    <definedName name="FS03.1.5._E">'FS03'!$H$12</definedName>
    <definedName name="FS03.1.5._F">'FS03'!$I$12</definedName>
    <definedName name="FS03.1.50._0">'FS03'!$C$57</definedName>
    <definedName name="FS03.1.50._A">'FS03'!$D$57</definedName>
    <definedName name="FS03.1.50._B">'FS03'!$E$57</definedName>
    <definedName name="FS03.1.50._C">'FS03'!$F$57</definedName>
    <definedName name="FS03.1.50._D">'FS03'!$G$57</definedName>
    <definedName name="FS03.1.50._E">'FS03'!$H$57</definedName>
    <definedName name="FS03.1.50._F">'FS03'!$I$57</definedName>
    <definedName name="FS03.1.6._0">'FS03'!$C$13</definedName>
    <definedName name="FS03.1.6._A">'FS03'!$D$13</definedName>
    <definedName name="FS03.1.6._B">'FS03'!$E$13</definedName>
    <definedName name="FS03.1.6._C">'FS03'!$F$13</definedName>
    <definedName name="FS03.1.6._D">'FS03'!$G$13</definedName>
    <definedName name="FS03.1.6._E">'FS03'!$H$13</definedName>
    <definedName name="FS03.1.6._F">'FS03'!$I$13</definedName>
    <definedName name="FS03.1.7._0">'FS03'!$C$14</definedName>
    <definedName name="FS03.1.7._A">'FS03'!$D$14</definedName>
    <definedName name="FS03.1.7._B">'FS03'!$E$14</definedName>
    <definedName name="FS03.1.7._C">'FS03'!$F$14</definedName>
    <definedName name="FS03.1.7._D">'FS03'!$G$14</definedName>
    <definedName name="FS03.1.7._E">'FS03'!$H$14</definedName>
    <definedName name="FS03.1.7._F">'FS03'!$I$14</definedName>
    <definedName name="FS03.1.8._0">'FS03'!$C$15</definedName>
    <definedName name="FS03.1.8._A">'FS03'!$D$15</definedName>
    <definedName name="FS03.1.8._B">'FS03'!$E$15</definedName>
    <definedName name="FS03.1.8._C">'FS03'!$F$15</definedName>
    <definedName name="FS03.1.8._D">'FS03'!$G$15</definedName>
    <definedName name="FS03.1.8._E">'FS03'!$H$15</definedName>
    <definedName name="FS03.1.8._F">'FS03'!$I$15</definedName>
    <definedName name="FS03.1.9._0">'FS03'!$C$16</definedName>
    <definedName name="FS03.1.9._A">'FS03'!$D$16</definedName>
    <definedName name="FS03.1.9._B">'FS03'!$E$16</definedName>
    <definedName name="FS03.1.9._C">'FS03'!$F$16</definedName>
    <definedName name="FS03.1.9._D">'FS03'!$G$16</definedName>
    <definedName name="FS03.1.9._E">'FS03'!$H$16</definedName>
    <definedName name="FS03.1.9._F">'FS03'!$I$16</definedName>
    <definedName name="FS03.2._A">'FS03'!$D$58</definedName>
    <definedName name="FS03.2._B">'FS03'!$E$58</definedName>
    <definedName name="FS03.2._C">'FS03'!$F$58</definedName>
    <definedName name="FS03.2._D">'FS03'!$G$58</definedName>
    <definedName name="FS03.2._E">'FS03'!$H$58</definedName>
    <definedName name="FS03.2._F">'FS03'!$I$58</definedName>
    <definedName name="FS04.1._A">'FS04'!$D$6</definedName>
    <definedName name="FS04.1.1._A">'FS04'!$D$7</definedName>
    <definedName name="FS04.1.2._A">'FS04'!$D$8</definedName>
    <definedName name="FS04.1.3._A">'FS04'!$D$9</definedName>
    <definedName name="FS04.1.4._A">'FS04'!$D$10</definedName>
    <definedName name="FS05.1._0">'FS05'!$C$7</definedName>
    <definedName name="FS05.1._B">'FS05'!$D$7</definedName>
    <definedName name="FS05.1._C">'FS05'!$E$7</definedName>
    <definedName name="FS05.1._D">'FS05'!$F$7</definedName>
    <definedName name="FS05.1._E">'FS05'!$G$7</definedName>
    <definedName name="FS05.1._I">'FS05'!$H$7</definedName>
    <definedName name="FS05.1._J">'FS05'!$I$7</definedName>
    <definedName name="FS05.1._K">'FS05'!$J$7</definedName>
    <definedName name="FS05.1._L">'FS05'!$K$7</definedName>
    <definedName name="FS05.1._M">'FS05'!$L$7</definedName>
    <definedName name="FS05.1._N">'FS05'!$M$7</definedName>
    <definedName name="FS05.1._O">'FS05'!$N$7</definedName>
    <definedName name="FS05.1._P">'FS05'!$O$7</definedName>
    <definedName name="FS05.1._R">'FS05'!$P$7</definedName>
    <definedName name="FS05.1._S">'FS05'!$Q$7</definedName>
    <definedName name="FS05.1._T">'FS05'!$R$7</definedName>
    <definedName name="FS05.10._0">'FS05'!$C$16</definedName>
    <definedName name="FS05.10._B">'FS05'!$D$16</definedName>
    <definedName name="FS05.10._C">'FS05'!$E$16</definedName>
    <definedName name="FS05.10._D">'FS05'!$F$16</definedName>
    <definedName name="FS05.10._E">'FS05'!$G$16</definedName>
    <definedName name="FS05.10._I">'FS05'!$H$16</definedName>
    <definedName name="FS05.10._J">'FS05'!$I$16</definedName>
    <definedName name="FS05.10._K">'FS05'!$J$16</definedName>
    <definedName name="FS05.10._L">'FS05'!$K$16</definedName>
    <definedName name="FS05.10._M">'FS05'!$L$16</definedName>
    <definedName name="FS05.10._N">'FS05'!$M$16</definedName>
    <definedName name="FS05.10._O">'FS05'!$N$16</definedName>
    <definedName name="FS05.10._P">'FS05'!$O$16</definedName>
    <definedName name="FS05.10._R">'FS05'!$P$16</definedName>
    <definedName name="FS05.10._S">'FS05'!$Q$16</definedName>
    <definedName name="FS05.10._T">'FS05'!$R$16</definedName>
    <definedName name="FS05.11._0">'FS05'!$C$17</definedName>
    <definedName name="FS05.11._B">'FS05'!$D$17</definedName>
    <definedName name="FS05.11._C">'FS05'!$E$17</definedName>
    <definedName name="FS05.11._D">'FS05'!$F$17</definedName>
    <definedName name="FS05.11._E">'FS05'!$G$17</definedName>
    <definedName name="FS05.11._I">'FS05'!$H$17</definedName>
    <definedName name="FS05.11._J">'FS05'!$I$17</definedName>
    <definedName name="FS05.11._K">'FS05'!$J$17</definedName>
    <definedName name="FS05.11._L">'FS05'!$K$17</definedName>
    <definedName name="FS05.11._M">'FS05'!$L$17</definedName>
    <definedName name="FS05.11._N">'FS05'!$M$17</definedName>
    <definedName name="FS05.11._O">'FS05'!$N$17</definedName>
    <definedName name="FS05.11._P">'FS05'!$O$17</definedName>
    <definedName name="FS05.11._R">'FS05'!$P$17</definedName>
    <definedName name="FS05.11._S">'FS05'!$Q$17</definedName>
    <definedName name="FS05.11._T">'FS05'!$R$17</definedName>
    <definedName name="FS05.12._0">'FS05'!$C$18</definedName>
    <definedName name="FS05.12._B">'FS05'!$D$18</definedName>
    <definedName name="FS05.12._C">'FS05'!$E$18</definedName>
    <definedName name="FS05.12._D">'FS05'!$F$18</definedName>
    <definedName name="FS05.12._E">'FS05'!$G$18</definedName>
    <definedName name="FS05.12._I">'FS05'!$H$18</definedName>
    <definedName name="FS05.12._J">'FS05'!$I$18</definedName>
    <definedName name="FS05.12._K">'FS05'!$J$18</definedName>
    <definedName name="FS05.12._L">'FS05'!$K$18</definedName>
    <definedName name="FS05.12._M">'FS05'!$L$18</definedName>
    <definedName name="FS05.12._N">'FS05'!$M$18</definedName>
    <definedName name="FS05.12._O">'FS05'!$N$18</definedName>
    <definedName name="FS05.12._P">'FS05'!$O$18</definedName>
    <definedName name="FS05.12._R">'FS05'!$P$18</definedName>
    <definedName name="FS05.12._S">'FS05'!$Q$18</definedName>
    <definedName name="FS05.12._T">'FS05'!$R$18</definedName>
    <definedName name="FS05.13._0">'FS05'!$C$19</definedName>
    <definedName name="FS05.13._B">'FS05'!$D$19</definedName>
    <definedName name="FS05.13._C">'FS05'!$E$19</definedName>
    <definedName name="FS05.13._D">'FS05'!$F$19</definedName>
    <definedName name="FS05.13._E">'FS05'!$G$19</definedName>
    <definedName name="FS05.13._I">'FS05'!$H$19</definedName>
    <definedName name="FS05.13._J">'FS05'!$I$19</definedName>
    <definedName name="FS05.13._K">'FS05'!$J$19</definedName>
    <definedName name="FS05.13._L">'FS05'!$K$19</definedName>
    <definedName name="FS05.13._M">'FS05'!$L$19</definedName>
    <definedName name="FS05.13._N">'FS05'!$M$19</definedName>
    <definedName name="FS05.13._O">'FS05'!$N$19</definedName>
    <definedName name="FS05.13._P">'FS05'!$O$19</definedName>
    <definedName name="FS05.13._R">'FS05'!$P$19</definedName>
    <definedName name="FS05.13._S">'FS05'!$Q$19</definedName>
    <definedName name="FS05.13._T">'FS05'!$R$19</definedName>
    <definedName name="FS05.14._0">'FS05'!$C$20</definedName>
    <definedName name="FS05.14._B">'FS05'!$D$20</definedName>
    <definedName name="FS05.14._C">'FS05'!$E$20</definedName>
    <definedName name="FS05.14._D">'FS05'!$F$20</definedName>
    <definedName name="FS05.14._E">'FS05'!$G$20</definedName>
    <definedName name="FS05.14._I">'FS05'!$H$20</definedName>
    <definedName name="FS05.14._J">'FS05'!$I$20</definedName>
    <definedName name="FS05.14._K">'FS05'!$J$20</definedName>
    <definedName name="FS05.14._L">'FS05'!$K$20</definedName>
    <definedName name="FS05.14._M">'FS05'!$L$20</definedName>
    <definedName name="FS05.14._N">'FS05'!$M$20</definedName>
    <definedName name="FS05.14._O">'FS05'!$N$20</definedName>
    <definedName name="FS05.14._P">'FS05'!$O$20</definedName>
    <definedName name="FS05.14._R">'FS05'!$P$20</definedName>
    <definedName name="FS05.14._S">'FS05'!$Q$20</definedName>
    <definedName name="FS05.14._T">'FS05'!$R$20</definedName>
    <definedName name="FS05.15._0">'FS05'!$C$21</definedName>
    <definedName name="FS05.15._B">'FS05'!$D$21</definedName>
    <definedName name="FS05.15._C">'FS05'!$E$21</definedName>
    <definedName name="FS05.15._D">'FS05'!$F$21</definedName>
    <definedName name="FS05.15._E">'FS05'!$G$21</definedName>
    <definedName name="FS05.15._I">'FS05'!$H$21</definedName>
    <definedName name="FS05.15._J">'FS05'!$I$21</definedName>
    <definedName name="FS05.15._K">'FS05'!$J$21</definedName>
    <definedName name="FS05.15._L">'FS05'!$K$21</definedName>
    <definedName name="FS05.15._M">'FS05'!$L$21</definedName>
    <definedName name="FS05.15._N">'FS05'!$M$21</definedName>
    <definedName name="FS05.15._O">'FS05'!$N$21</definedName>
    <definedName name="FS05.15._P">'FS05'!$O$21</definedName>
    <definedName name="FS05.15._R">'FS05'!$P$21</definedName>
    <definedName name="FS05.15._S">'FS05'!$Q$21</definedName>
    <definedName name="FS05.15._T">'FS05'!$R$21</definedName>
    <definedName name="FS05.16._0">'FS05'!$C$22</definedName>
    <definedName name="FS05.16._B">'FS05'!$D$22</definedName>
    <definedName name="FS05.16._C">'FS05'!$E$22</definedName>
    <definedName name="FS05.16._D">'FS05'!$F$22</definedName>
    <definedName name="FS05.16._E">'FS05'!$G$22</definedName>
    <definedName name="FS05.16._I">'FS05'!$H$22</definedName>
    <definedName name="FS05.16._J">'FS05'!$I$22</definedName>
    <definedName name="FS05.16._K">'FS05'!$J$22</definedName>
    <definedName name="FS05.16._L">'FS05'!$K$22</definedName>
    <definedName name="FS05.16._M">'FS05'!$L$22</definedName>
    <definedName name="FS05.16._N">'FS05'!$M$22</definedName>
    <definedName name="FS05.16._O">'FS05'!$N$22</definedName>
    <definedName name="FS05.16._P">'FS05'!$O$22</definedName>
    <definedName name="FS05.16._R">'FS05'!$P$22</definedName>
    <definedName name="FS05.16._S">'FS05'!$Q$22</definedName>
    <definedName name="FS05.16._T">'FS05'!$R$22</definedName>
    <definedName name="FS05.17._0">'FS05'!$C$23</definedName>
    <definedName name="FS05.17._B">'FS05'!$D$23</definedName>
    <definedName name="FS05.17._C">'FS05'!$E$23</definedName>
    <definedName name="FS05.17._D">'FS05'!$F$23</definedName>
    <definedName name="FS05.17._E">'FS05'!$G$23</definedName>
    <definedName name="FS05.17._I">'FS05'!$H$23</definedName>
    <definedName name="FS05.17._J">'FS05'!$I$23</definedName>
    <definedName name="FS05.17._K">'FS05'!$J$23</definedName>
    <definedName name="FS05.17._L">'FS05'!$K$23</definedName>
    <definedName name="FS05.17._M">'FS05'!$L$23</definedName>
    <definedName name="FS05.17._N">'FS05'!$M$23</definedName>
    <definedName name="FS05.17._O">'FS05'!$N$23</definedName>
    <definedName name="FS05.17._P">'FS05'!$O$23</definedName>
    <definedName name="FS05.17._R">'FS05'!$P$23</definedName>
    <definedName name="FS05.17._S">'FS05'!$Q$23</definedName>
    <definedName name="FS05.17._T">'FS05'!$R$23</definedName>
    <definedName name="FS05.18._0">'FS05'!$C$24</definedName>
    <definedName name="FS05.18._B">'FS05'!$D$24</definedName>
    <definedName name="FS05.18._C">'FS05'!$E$24</definedName>
    <definedName name="FS05.18._D">'FS05'!$F$24</definedName>
    <definedName name="FS05.18._E">'FS05'!$G$24</definedName>
    <definedName name="FS05.18._I">'FS05'!$H$24</definedName>
    <definedName name="FS05.18._J">'FS05'!$I$24</definedName>
    <definedName name="FS05.18._K">'FS05'!$J$24</definedName>
    <definedName name="FS05.18._L">'FS05'!$K$24</definedName>
    <definedName name="FS05.18._M">'FS05'!$L$24</definedName>
    <definedName name="FS05.18._N">'FS05'!$M$24</definedName>
    <definedName name="FS05.18._O">'FS05'!$N$24</definedName>
    <definedName name="FS05.18._P">'FS05'!$O$24</definedName>
    <definedName name="FS05.18._R">'FS05'!$P$24</definedName>
    <definedName name="FS05.18._S">'FS05'!$Q$24</definedName>
    <definedName name="FS05.18._T">'FS05'!$R$24</definedName>
    <definedName name="FS05.19._0">'FS05'!$C$25</definedName>
    <definedName name="FS05.19._B">'FS05'!$D$25</definedName>
    <definedName name="FS05.19._C">'FS05'!$E$25</definedName>
    <definedName name="FS05.19._D">'FS05'!$F$25</definedName>
    <definedName name="FS05.19._E">'FS05'!$G$25</definedName>
    <definedName name="FS05.19._I">'FS05'!$H$25</definedName>
    <definedName name="FS05.19._J">'FS05'!$I$25</definedName>
    <definedName name="FS05.19._K">'FS05'!$J$25</definedName>
    <definedName name="FS05.19._L">'FS05'!$K$25</definedName>
    <definedName name="FS05.19._M">'FS05'!$L$25</definedName>
    <definedName name="FS05.19._N">'FS05'!$M$25</definedName>
    <definedName name="FS05.19._O">'FS05'!$N$25</definedName>
    <definedName name="FS05.19._P">'FS05'!$O$25</definedName>
    <definedName name="FS05.19._R">'FS05'!$P$25</definedName>
    <definedName name="FS05.19._S">'FS05'!$Q$25</definedName>
    <definedName name="FS05.19._T">'FS05'!$R$25</definedName>
    <definedName name="FS05.2._0">'FS05'!$C$8</definedName>
    <definedName name="FS05.2._B">'FS05'!$D$8</definedName>
    <definedName name="FS05.2._C">'FS05'!$E$8</definedName>
    <definedName name="FS05.2._D">'FS05'!$F$8</definedName>
    <definedName name="FS05.2._E">'FS05'!$G$8</definedName>
    <definedName name="FS05.2._I">'FS05'!$H$8</definedName>
    <definedName name="FS05.2._J">'FS05'!$I$8</definedName>
    <definedName name="FS05.2._K">'FS05'!$J$8</definedName>
    <definedName name="FS05.2._L">'FS05'!$K$8</definedName>
    <definedName name="FS05.2._M">'FS05'!$L$8</definedName>
    <definedName name="FS05.2._N">'FS05'!$M$8</definedName>
    <definedName name="FS05.2._O">'FS05'!$N$8</definedName>
    <definedName name="FS05.2._P">'FS05'!$O$8</definedName>
    <definedName name="FS05.2._R">'FS05'!$P$8</definedName>
    <definedName name="FS05.2._S">'FS05'!$Q$8</definedName>
    <definedName name="FS05.2._T">'FS05'!$R$8</definedName>
    <definedName name="FS05.20._0">'FS05'!$C$26</definedName>
    <definedName name="FS05.20._B">'FS05'!$D$26</definedName>
    <definedName name="FS05.20._C">'FS05'!$E$26</definedName>
    <definedName name="FS05.20._D">'FS05'!$F$26</definedName>
    <definedName name="FS05.20._E">'FS05'!$G$26</definedName>
    <definedName name="FS05.20._I">'FS05'!$H$26</definedName>
    <definedName name="FS05.20._J">'FS05'!$I$26</definedName>
    <definedName name="FS05.20._K">'FS05'!$J$26</definedName>
    <definedName name="FS05.20._L">'FS05'!$K$26</definedName>
    <definedName name="FS05.20._M">'FS05'!$L$26</definedName>
    <definedName name="FS05.20._N">'FS05'!$M$26</definedName>
    <definedName name="FS05.20._O">'FS05'!$N$26</definedName>
    <definedName name="FS05.20._P">'FS05'!$O$26</definedName>
    <definedName name="FS05.20._R">'FS05'!$P$26</definedName>
    <definedName name="FS05.20._S">'FS05'!$Q$26</definedName>
    <definedName name="FS05.20._T">'FS05'!$R$26</definedName>
    <definedName name="FS05.21._0">'FS05'!$C$27</definedName>
    <definedName name="FS05.21._B">'FS05'!$D$27</definedName>
    <definedName name="FS05.21._C">'FS05'!$E$27</definedName>
    <definedName name="FS05.21._D">'FS05'!$F$27</definedName>
    <definedName name="FS05.21._E">'FS05'!$G$27</definedName>
    <definedName name="FS05.21._I">'FS05'!$H$27</definedName>
    <definedName name="FS05.21._J">'FS05'!$I$27</definedName>
    <definedName name="FS05.21._K">'FS05'!$J$27</definedName>
    <definedName name="FS05.21._L">'FS05'!$K$27</definedName>
    <definedName name="FS05.21._M">'FS05'!$L$27</definedName>
    <definedName name="FS05.21._N">'FS05'!$M$27</definedName>
    <definedName name="FS05.21._O">'FS05'!$N$27</definedName>
    <definedName name="FS05.21._P">'FS05'!$O$27</definedName>
    <definedName name="FS05.21._R">'FS05'!$P$27</definedName>
    <definedName name="FS05.21._S">'FS05'!$Q$27</definedName>
    <definedName name="FS05.21._T">'FS05'!$R$27</definedName>
    <definedName name="FS05.22._0">'FS05'!$C$28</definedName>
    <definedName name="FS05.22._B">'FS05'!$D$28</definedName>
    <definedName name="FS05.22._C">'FS05'!$E$28</definedName>
    <definedName name="FS05.22._D">'FS05'!$F$28</definedName>
    <definedName name="FS05.22._E">'FS05'!$G$28</definedName>
    <definedName name="FS05.22._I">'FS05'!$H$28</definedName>
    <definedName name="FS05.22._J">'FS05'!$I$28</definedName>
    <definedName name="FS05.22._K">'FS05'!$J$28</definedName>
    <definedName name="FS05.22._L">'FS05'!$K$28</definedName>
    <definedName name="FS05.22._M">'FS05'!$L$28</definedName>
    <definedName name="FS05.22._N">'FS05'!$M$28</definedName>
    <definedName name="FS05.22._O">'FS05'!$N$28</definedName>
    <definedName name="FS05.22._P">'FS05'!$O$28</definedName>
    <definedName name="FS05.22._R">'FS05'!$P$28</definedName>
    <definedName name="FS05.22._S">'FS05'!$Q$28</definedName>
    <definedName name="FS05.22._T">'FS05'!$R$28</definedName>
    <definedName name="FS05.23._0">'FS05'!$C$29</definedName>
    <definedName name="FS05.23._B">'FS05'!$D$29</definedName>
    <definedName name="FS05.23._C">'FS05'!$E$29</definedName>
    <definedName name="FS05.23._D">'FS05'!$F$29</definedName>
    <definedName name="FS05.23._E">'FS05'!$G$29</definedName>
    <definedName name="FS05.23._I">'FS05'!$H$29</definedName>
    <definedName name="FS05.23._J">'FS05'!$I$29</definedName>
    <definedName name="FS05.23._K">'FS05'!$J$29</definedName>
    <definedName name="FS05.23._L">'FS05'!$K$29</definedName>
    <definedName name="FS05.23._M">'FS05'!$L$29</definedName>
    <definedName name="FS05.23._N">'FS05'!$M$29</definedName>
    <definedName name="FS05.23._O">'FS05'!$N$29</definedName>
    <definedName name="FS05.23._P">'FS05'!$O$29</definedName>
    <definedName name="FS05.23._R">'FS05'!$P$29</definedName>
    <definedName name="FS05.23._S">'FS05'!$Q$29</definedName>
    <definedName name="FS05.23._T">'FS05'!$R$29</definedName>
    <definedName name="FS05.24._0">'FS05'!$C$30</definedName>
    <definedName name="FS05.24._B">'FS05'!$D$30</definedName>
    <definedName name="FS05.24._C">'FS05'!$E$30</definedName>
    <definedName name="FS05.24._D">'FS05'!$F$30</definedName>
    <definedName name="FS05.24._E">'FS05'!$G$30</definedName>
    <definedName name="FS05.24._I">'FS05'!$H$30</definedName>
    <definedName name="FS05.24._J">'FS05'!$I$30</definedName>
    <definedName name="FS05.24._K">'FS05'!$J$30</definedName>
    <definedName name="FS05.24._L">'FS05'!$K$30</definedName>
    <definedName name="FS05.24._M">'FS05'!$L$30</definedName>
    <definedName name="FS05.24._N">'FS05'!$M$30</definedName>
    <definedName name="FS05.24._O">'FS05'!$N$30</definedName>
    <definedName name="FS05.24._P">'FS05'!$O$30</definedName>
    <definedName name="FS05.24._R">'FS05'!$P$30</definedName>
    <definedName name="FS05.24._S">'FS05'!$Q$30</definedName>
    <definedName name="FS05.24._T">'FS05'!$R$30</definedName>
    <definedName name="FS05.25._0">'FS05'!$C$31</definedName>
    <definedName name="FS05.25._B">'FS05'!$D$31</definedName>
    <definedName name="FS05.25._C">'FS05'!$E$31</definedName>
    <definedName name="FS05.25._D">'FS05'!$F$31</definedName>
    <definedName name="FS05.25._E">'FS05'!$G$31</definedName>
    <definedName name="FS05.25._I">'FS05'!$H$31</definedName>
    <definedName name="FS05.25._J">'FS05'!$I$31</definedName>
    <definedName name="FS05.25._K">'FS05'!$J$31</definedName>
    <definedName name="FS05.25._L">'FS05'!$K$31</definedName>
    <definedName name="FS05.25._M">'FS05'!$L$31</definedName>
    <definedName name="FS05.25._N">'FS05'!$M$31</definedName>
    <definedName name="FS05.25._O">'FS05'!$N$31</definedName>
    <definedName name="FS05.25._P">'FS05'!$O$31</definedName>
    <definedName name="FS05.25._R">'FS05'!$P$31</definedName>
    <definedName name="FS05.25._S">'FS05'!$Q$31</definedName>
    <definedName name="FS05.25._T">'FS05'!$R$31</definedName>
    <definedName name="FS05.26._0">'FS05'!$C$32</definedName>
    <definedName name="FS05.26._B">'FS05'!$D$32</definedName>
    <definedName name="FS05.26._C">'FS05'!$E$32</definedName>
    <definedName name="FS05.26._D">'FS05'!$F$32</definedName>
    <definedName name="FS05.26._E">'FS05'!$G$32</definedName>
    <definedName name="FS05.26._I">'FS05'!$H$32</definedName>
    <definedName name="FS05.26._J">'FS05'!$I$32</definedName>
    <definedName name="FS05.26._K">'FS05'!$J$32</definedName>
    <definedName name="FS05.26._L">'FS05'!$K$32</definedName>
    <definedName name="FS05.26._M">'FS05'!$L$32</definedName>
    <definedName name="FS05.26._N">'FS05'!$M$32</definedName>
    <definedName name="FS05.26._O">'FS05'!$N$32</definedName>
    <definedName name="FS05.26._P">'FS05'!$O$32</definedName>
    <definedName name="FS05.26._R">'FS05'!$P$32</definedName>
    <definedName name="FS05.26._S">'FS05'!$Q$32</definedName>
    <definedName name="FS05.26._T">'FS05'!$R$32</definedName>
    <definedName name="FS05.27._0">'FS05'!$C$33</definedName>
    <definedName name="FS05.27._B">'FS05'!$D$33</definedName>
    <definedName name="FS05.27._C">'FS05'!$E$33</definedName>
    <definedName name="FS05.27._D">'FS05'!$F$33</definedName>
    <definedName name="FS05.27._E">'FS05'!$G$33</definedName>
    <definedName name="FS05.27._I">'FS05'!$H$33</definedName>
    <definedName name="FS05.27._J">'FS05'!$I$33</definedName>
    <definedName name="FS05.27._K">'FS05'!$J$33</definedName>
    <definedName name="FS05.27._L">'FS05'!$K$33</definedName>
    <definedName name="FS05.27._M">'FS05'!$L$33</definedName>
    <definedName name="FS05.27._N">'FS05'!$M$33</definedName>
    <definedName name="FS05.27._O">'FS05'!$N$33</definedName>
    <definedName name="FS05.27._P">'FS05'!$O$33</definedName>
    <definedName name="FS05.27._R">'FS05'!$P$33</definedName>
    <definedName name="FS05.27._S">'FS05'!$Q$33</definedName>
    <definedName name="FS05.27._T">'FS05'!$R$33</definedName>
    <definedName name="FS05.28._0">'FS05'!$C$34</definedName>
    <definedName name="FS05.28._B">'FS05'!$D$34</definedName>
    <definedName name="FS05.28._C">'FS05'!$E$34</definedName>
    <definedName name="FS05.28._D">'FS05'!$F$34</definedName>
    <definedName name="FS05.28._E">'FS05'!$G$34</definedName>
    <definedName name="FS05.28._I">'FS05'!$H$34</definedName>
    <definedName name="FS05.28._J">'FS05'!$I$34</definedName>
    <definedName name="FS05.28._K">'FS05'!$J$34</definedName>
    <definedName name="FS05.28._L">'FS05'!$K$34</definedName>
    <definedName name="FS05.28._M">'FS05'!$L$34</definedName>
    <definedName name="FS05.28._N">'FS05'!$M$34</definedName>
    <definedName name="FS05.28._O">'FS05'!$N$34</definedName>
    <definedName name="FS05.28._P">'FS05'!$O$34</definedName>
    <definedName name="FS05.28._R">'FS05'!$P$34</definedName>
    <definedName name="FS05.28._S">'FS05'!$Q$34</definedName>
    <definedName name="FS05.28._T">'FS05'!$R$34</definedName>
    <definedName name="FS05.29._0">'FS05'!$C$35</definedName>
    <definedName name="FS05.29._B">'FS05'!$D$35</definedName>
    <definedName name="FS05.29._C">'FS05'!$E$35</definedName>
    <definedName name="FS05.29._D">'FS05'!$F$35</definedName>
    <definedName name="FS05.29._E">'FS05'!$G$35</definedName>
    <definedName name="FS05.29._I">'FS05'!$H$35</definedName>
    <definedName name="FS05.29._J">'FS05'!$I$35</definedName>
    <definedName name="FS05.29._K">'FS05'!$J$35</definedName>
    <definedName name="FS05.29._L">'FS05'!$K$35</definedName>
    <definedName name="FS05.29._M">'FS05'!$L$35</definedName>
    <definedName name="FS05.29._N">'FS05'!$M$35</definedName>
    <definedName name="FS05.29._O">'FS05'!$N$35</definedName>
    <definedName name="FS05.29._P">'FS05'!$O$35</definedName>
    <definedName name="FS05.29._R">'FS05'!$P$35</definedName>
    <definedName name="FS05.29._S">'FS05'!$Q$35</definedName>
    <definedName name="FS05.29._T">'FS05'!$R$35</definedName>
    <definedName name="FS05.3._0">'FS05'!$C$9</definedName>
    <definedName name="FS05.3._B">'FS05'!$D$9</definedName>
    <definedName name="FS05.3._C">'FS05'!$E$9</definedName>
    <definedName name="FS05.3._D">'FS05'!$F$9</definedName>
    <definedName name="FS05.3._E">'FS05'!$G$9</definedName>
    <definedName name="FS05.3._I">'FS05'!$H$9</definedName>
    <definedName name="FS05.3._J">'FS05'!$I$9</definedName>
    <definedName name="FS05.3._K">'FS05'!$J$9</definedName>
    <definedName name="FS05.3._L">'FS05'!$K$9</definedName>
    <definedName name="FS05.3._M">'FS05'!$L$9</definedName>
    <definedName name="FS05.3._N">'FS05'!$M$9</definedName>
    <definedName name="FS05.3._O">'FS05'!$N$9</definedName>
    <definedName name="FS05.3._P">'FS05'!$O$9</definedName>
    <definedName name="FS05.3._R">'FS05'!$P$9</definedName>
    <definedName name="FS05.3._S">'FS05'!$Q$9</definedName>
    <definedName name="FS05.3._T">'FS05'!$R$9</definedName>
    <definedName name="FS05.30._0">'FS05'!$C$36</definedName>
    <definedName name="FS05.30._B">'FS05'!$D$36</definedName>
    <definedName name="FS05.30._C">'FS05'!$E$36</definedName>
    <definedName name="FS05.30._D">'FS05'!$F$36</definedName>
    <definedName name="FS05.30._E">'FS05'!$G$36</definedName>
    <definedName name="FS05.30._I">'FS05'!$H$36</definedName>
    <definedName name="FS05.30._J">'FS05'!$I$36</definedName>
    <definedName name="FS05.30._K">'FS05'!$J$36</definedName>
    <definedName name="FS05.30._L">'FS05'!$K$36</definedName>
    <definedName name="FS05.30._M">'FS05'!$L$36</definedName>
    <definedName name="FS05.30._N">'FS05'!$M$36</definedName>
    <definedName name="FS05.30._O">'FS05'!$N$36</definedName>
    <definedName name="FS05.30._P">'FS05'!$O$36</definedName>
    <definedName name="FS05.30._R">'FS05'!$P$36</definedName>
    <definedName name="FS05.30._S">'FS05'!$Q$36</definedName>
    <definedName name="FS05.30._T">'FS05'!$R$36</definedName>
    <definedName name="FS05.31._0">'FS05'!$C$37</definedName>
    <definedName name="FS05.31._B">'FS05'!$D$37</definedName>
    <definedName name="FS05.31._C">'FS05'!$E$37</definedName>
    <definedName name="FS05.31._D">'FS05'!$F$37</definedName>
    <definedName name="FS05.31._E">'FS05'!$G$37</definedName>
    <definedName name="FS05.31._I">'FS05'!$H$37</definedName>
    <definedName name="FS05.31._J">'FS05'!$I$37</definedName>
    <definedName name="FS05.31._K">'FS05'!$J$37</definedName>
    <definedName name="FS05.31._L">'FS05'!$K$37</definedName>
    <definedName name="FS05.31._M">'FS05'!$L$37</definedName>
    <definedName name="FS05.31._N">'FS05'!$M$37</definedName>
    <definedName name="FS05.31._O">'FS05'!$N$37</definedName>
    <definedName name="FS05.31._P">'FS05'!$O$37</definedName>
    <definedName name="FS05.31._R">'FS05'!$P$37</definedName>
    <definedName name="FS05.31._S">'FS05'!$Q$37</definedName>
    <definedName name="FS05.31._T">'FS05'!$R$37</definedName>
    <definedName name="FS05.32._0">'FS05'!$C$38</definedName>
    <definedName name="FS05.32._B">'FS05'!$D$38</definedName>
    <definedName name="FS05.32._C">'FS05'!$E$38</definedName>
    <definedName name="FS05.32._D">'FS05'!$F$38</definedName>
    <definedName name="FS05.32._E">'FS05'!$G$38</definedName>
    <definedName name="FS05.32._I">'FS05'!$H$38</definedName>
    <definedName name="FS05.32._J">'FS05'!$I$38</definedName>
    <definedName name="FS05.32._K">'FS05'!$J$38</definedName>
    <definedName name="FS05.32._L">'FS05'!$K$38</definedName>
    <definedName name="FS05.32._M">'FS05'!$L$38</definedName>
    <definedName name="FS05.32._N">'FS05'!$M$38</definedName>
    <definedName name="FS05.32._O">'FS05'!$N$38</definedName>
    <definedName name="FS05.32._P">'FS05'!$O$38</definedName>
    <definedName name="FS05.32._R">'FS05'!$P$38</definedName>
    <definedName name="FS05.32._S">'FS05'!$Q$38</definedName>
    <definedName name="FS05.32._T">'FS05'!$R$38</definedName>
    <definedName name="FS05.33._0">'FS05'!$C$39</definedName>
    <definedName name="FS05.33._B">'FS05'!$D$39</definedName>
    <definedName name="FS05.33._C">'FS05'!$E$39</definedName>
    <definedName name="FS05.33._D">'FS05'!$F$39</definedName>
    <definedName name="FS05.33._E">'FS05'!$G$39</definedName>
    <definedName name="FS05.33._I">'FS05'!$H$39</definedName>
    <definedName name="FS05.33._J">'FS05'!$I$39</definedName>
    <definedName name="FS05.33._K">'FS05'!$J$39</definedName>
    <definedName name="FS05.33._L">'FS05'!$K$39</definedName>
    <definedName name="FS05.33._M">'FS05'!$L$39</definedName>
    <definedName name="FS05.33._N">'FS05'!$M$39</definedName>
    <definedName name="FS05.33._O">'FS05'!$N$39</definedName>
    <definedName name="FS05.33._P">'FS05'!$O$39</definedName>
    <definedName name="FS05.33._R">'FS05'!$P$39</definedName>
    <definedName name="FS05.33._S">'FS05'!$Q$39</definedName>
    <definedName name="FS05.33._T">'FS05'!$R$39</definedName>
    <definedName name="FS05.34._0">'FS05'!$C$40</definedName>
    <definedName name="FS05.34._B">'FS05'!$D$40</definedName>
    <definedName name="FS05.34._C">'FS05'!$E$40</definedName>
    <definedName name="FS05.34._D">'FS05'!$F$40</definedName>
    <definedName name="FS05.34._E">'FS05'!$G$40</definedName>
    <definedName name="FS05.34._I">'FS05'!$H$40</definedName>
    <definedName name="FS05.34._J">'FS05'!$I$40</definedName>
    <definedName name="FS05.34._K">'FS05'!$J$40</definedName>
    <definedName name="FS05.34._L">'FS05'!$K$40</definedName>
    <definedName name="FS05.34._M">'FS05'!$L$40</definedName>
    <definedName name="FS05.34._N">'FS05'!$M$40</definedName>
    <definedName name="FS05.34._O">'FS05'!$N$40</definedName>
    <definedName name="FS05.34._P">'FS05'!$O$40</definedName>
    <definedName name="FS05.34._R">'FS05'!$P$40</definedName>
    <definedName name="FS05.34._S">'FS05'!$Q$40</definedName>
    <definedName name="FS05.34._T">'FS05'!$R$40</definedName>
    <definedName name="FS05.35._0">'FS05'!$C$41</definedName>
    <definedName name="FS05.35._B">'FS05'!$D$41</definedName>
    <definedName name="FS05.35._C">'FS05'!$E$41</definedName>
    <definedName name="FS05.35._D">'FS05'!$F$41</definedName>
    <definedName name="FS05.35._E">'FS05'!$G$41</definedName>
    <definedName name="FS05.35._I">'FS05'!$H$41</definedName>
    <definedName name="FS05.35._J">'FS05'!$I$41</definedName>
    <definedName name="FS05.35._K">'FS05'!$J$41</definedName>
    <definedName name="FS05.35._L">'FS05'!$K$41</definedName>
    <definedName name="FS05.35._M">'FS05'!$L$41</definedName>
    <definedName name="FS05.35._N">'FS05'!$M$41</definedName>
    <definedName name="FS05.35._O">'FS05'!$N$41</definedName>
    <definedName name="FS05.35._P">'FS05'!$O$41</definedName>
    <definedName name="FS05.35._R">'FS05'!$P$41</definedName>
    <definedName name="FS05.35._S">'FS05'!$Q$41</definedName>
    <definedName name="FS05.35._T">'FS05'!$R$41</definedName>
    <definedName name="FS05.36._0">'FS05'!$C$42</definedName>
    <definedName name="FS05.36._B">'FS05'!$D$42</definedName>
    <definedName name="FS05.36._C">'FS05'!$E$42</definedName>
    <definedName name="FS05.36._D">'FS05'!$F$42</definedName>
    <definedName name="FS05.36._E">'FS05'!$G$42</definedName>
    <definedName name="FS05.36._I">'FS05'!$H$42</definedName>
    <definedName name="FS05.36._J">'FS05'!$I$42</definedName>
    <definedName name="FS05.36._K">'FS05'!$J$42</definedName>
    <definedName name="FS05.36._L">'FS05'!$K$42</definedName>
    <definedName name="FS05.36._M">'FS05'!$L$42</definedName>
    <definedName name="FS05.36._N">'FS05'!$M$42</definedName>
    <definedName name="FS05.36._O">'FS05'!$N$42</definedName>
    <definedName name="FS05.36._P">'FS05'!$O$42</definedName>
    <definedName name="FS05.36._R">'FS05'!$P$42</definedName>
    <definedName name="FS05.36._S">'FS05'!$Q$42</definedName>
    <definedName name="FS05.36._T">'FS05'!$R$42</definedName>
    <definedName name="FS05.37._0">'FS05'!$C$43</definedName>
    <definedName name="FS05.37._B">'FS05'!$D$43</definedName>
    <definedName name="FS05.37._C">'FS05'!$E$43</definedName>
    <definedName name="FS05.37._D">'FS05'!$F$43</definedName>
    <definedName name="FS05.37._E">'FS05'!$G$43</definedName>
    <definedName name="FS05.37._I">'FS05'!$H$43</definedName>
    <definedName name="FS05.37._J">'FS05'!$I$43</definedName>
    <definedName name="FS05.37._K">'FS05'!$J$43</definedName>
    <definedName name="FS05.37._L">'FS05'!$K$43</definedName>
    <definedName name="FS05.37._M">'FS05'!$L$43</definedName>
    <definedName name="FS05.37._N">'FS05'!$M$43</definedName>
    <definedName name="FS05.37._O">'FS05'!$N$43</definedName>
    <definedName name="FS05.37._P">'FS05'!$O$43</definedName>
    <definedName name="FS05.37._R">'FS05'!$P$43</definedName>
    <definedName name="FS05.37._S">'FS05'!$Q$43</definedName>
    <definedName name="FS05.37._T">'FS05'!$R$43</definedName>
    <definedName name="FS05.38._0">'FS05'!$C$44</definedName>
    <definedName name="FS05.38._B">'FS05'!$D$44</definedName>
    <definedName name="FS05.38._C">'FS05'!$E$44</definedName>
    <definedName name="FS05.38._D">'FS05'!$F$44</definedName>
    <definedName name="FS05.38._E">'FS05'!$G$44</definedName>
    <definedName name="FS05.38._I">'FS05'!$H$44</definedName>
    <definedName name="FS05.38._J">'FS05'!$I$44</definedName>
    <definedName name="FS05.38._K">'FS05'!$J$44</definedName>
    <definedName name="FS05.38._L">'FS05'!$K$44</definedName>
    <definedName name="FS05.38._M">'FS05'!$L$44</definedName>
    <definedName name="FS05.38._N">'FS05'!$M$44</definedName>
    <definedName name="FS05.38._O">'FS05'!$N$44</definedName>
    <definedName name="FS05.38._P">'FS05'!$O$44</definedName>
    <definedName name="FS05.38._R">'FS05'!$P$44</definedName>
    <definedName name="FS05.38._S">'FS05'!$Q$44</definedName>
    <definedName name="FS05.38._T">'FS05'!$R$44</definedName>
    <definedName name="FS05.39._0">'FS05'!$C$45</definedName>
    <definedName name="FS05.39._B">'FS05'!$D$45</definedName>
    <definedName name="FS05.39._C">'FS05'!$E$45</definedName>
    <definedName name="FS05.39._D">'FS05'!$F$45</definedName>
    <definedName name="FS05.39._E">'FS05'!$G$45</definedName>
    <definedName name="FS05.39._I">'FS05'!$H$45</definedName>
    <definedName name="FS05.39._J">'FS05'!$I$45</definedName>
    <definedName name="FS05.39._K">'FS05'!$J$45</definedName>
    <definedName name="FS05.39._L">'FS05'!$K$45</definedName>
    <definedName name="FS05.39._M">'FS05'!$L$45</definedName>
    <definedName name="FS05.39._N">'FS05'!$M$45</definedName>
    <definedName name="FS05.39._O">'FS05'!$N$45</definedName>
    <definedName name="FS05.39._P">'FS05'!$O$45</definedName>
    <definedName name="FS05.39._R">'FS05'!$P$45</definedName>
    <definedName name="FS05.39._S">'FS05'!$Q$45</definedName>
    <definedName name="FS05.39._T">'FS05'!$R$45</definedName>
    <definedName name="FS05.4._0">'FS05'!$C$10</definedName>
    <definedName name="FS05.4._B">'FS05'!$D$10</definedName>
    <definedName name="FS05.4._C">'FS05'!$E$10</definedName>
    <definedName name="FS05.4._D">'FS05'!$F$10</definedName>
    <definedName name="FS05.4._E">'FS05'!$G$10</definedName>
    <definedName name="FS05.4._I">'FS05'!$H$10</definedName>
    <definedName name="FS05.4._J">'FS05'!$I$10</definedName>
    <definedName name="FS05.4._K">'FS05'!$J$10</definedName>
    <definedName name="FS05.4._L">'FS05'!$K$10</definedName>
    <definedName name="FS05.4._M">'FS05'!$L$10</definedName>
    <definedName name="FS05.4._N">'FS05'!$M$10</definedName>
    <definedName name="FS05.4._O">'FS05'!$N$10</definedName>
    <definedName name="FS05.4._P">'FS05'!$O$10</definedName>
    <definedName name="FS05.4._R">'FS05'!$P$10</definedName>
    <definedName name="FS05.4._S">'FS05'!$Q$10</definedName>
    <definedName name="FS05.4._T">'FS05'!$R$10</definedName>
    <definedName name="FS05.40._0">'FS05'!$C$46</definedName>
    <definedName name="FS05.40._B">'FS05'!$D$46</definedName>
    <definedName name="FS05.40._C">'FS05'!$E$46</definedName>
    <definedName name="FS05.40._D">'FS05'!$F$46</definedName>
    <definedName name="FS05.40._E">'FS05'!$G$46</definedName>
    <definedName name="FS05.40._I">'FS05'!$H$46</definedName>
    <definedName name="FS05.40._J">'FS05'!$I$46</definedName>
    <definedName name="FS05.40._K">'FS05'!$J$46</definedName>
    <definedName name="FS05.40._L">'FS05'!$K$46</definedName>
    <definedName name="FS05.40._M">'FS05'!$L$46</definedName>
    <definedName name="FS05.40._N">'FS05'!$M$46</definedName>
    <definedName name="FS05.40._O">'FS05'!$N$46</definedName>
    <definedName name="FS05.40._P">'FS05'!$O$46</definedName>
    <definedName name="FS05.40._R">'FS05'!$P$46</definedName>
    <definedName name="FS05.40._S">'FS05'!$Q$46</definedName>
    <definedName name="FS05.40._T">'FS05'!$R$46</definedName>
    <definedName name="FS05.41._0">'FS05'!$C$47</definedName>
    <definedName name="FS05.41._B">'FS05'!$D$47</definedName>
    <definedName name="FS05.41._C">'FS05'!$E$47</definedName>
    <definedName name="FS05.41._D">'FS05'!$F$47</definedName>
    <definedName name="FS05.41._E">'FS05'!$G$47</definedName>
    <definedName name="FS05.41._I">'FS05'!$H$47</definedName>
    <definedName name="FS05.41._J">'FS05'!$I$47</definedName>
    <definedName name="FS05.41._K">'FS05'!$J$47</definedName>
    <definedName name="FS05.41._L">'FS05'!$K$47</definedName>
    <definedName name="FS05.41._M">'FS05'!$L$47</definedName>
    <definedName name="FS05.41._N">'FS05'!$M$47</definedName>
    <definedName name="FS05.41._O">'FS05'!$N$47</definedName>
    <definedName name="FS05.41._P">'FS05'!$O$47</definedName>
    <definedName name="FS05.41._R">'FS05'!$P$47</definedName>
    <definedName name="FS05.41._S">'FS05'!$Q$47</definedName>
    <definedName name="FS05.41._T">'FS05'!$R$47</definedName>
    <definedName name="FS05.42._0">'FS05'!$C$48</definedName>
    <definedName name="FS05.42._B">'FS05'!$D$48</definedName>
    <definedName name="FS05.42._C">'FS05'!$E$48</definedName>
    <definedName name="FS05.42._D">'FS05'!$F$48</definedName>
    <definedName name="FS05.42._E">'FS05'!$G$48</definedName>
    <definedName name="FS05.42._I">'FS05'!$H$48</definedName>
    <definedName name="FS05.42._J">'FS05'!$I$48</definedName>
    <definedName name="FS05.42._K">'FS05'!$J$48</definedName>
    <definedName name="FS05.42._L">'FS05'!$K$48</definedName>
    <definedName name="FS05.42._M">'FS05'!$L$48</definedName>
    <definedName name="FS05.42._N">'FS05'!$M$48</definedName>
    <definedName name="FS05.42._O">'FS05'!$N$48</definedName>
    <definedName name="FS05.42._P">'FS05'!$O$48</definedName>
    <definedName name="FS05.42._R">'FS05'!$P$48</definedName>
    <definedName name="FS05.42._S">'FS05'!$Q$48</definedName>
    <definedName name="FS05.42._T">'FS05'!$R$48</definedName>
    <definedName name="FS05.43._0">'FS05'!$C$49</definedName>
    <definedName name="FS05.43._B">'FS05'!$D$49</definedName>
    <definedName name="FS05.43._C">'FS05'!$E$49</definedName>
    <definedName name="FS05.43._D">'FS05'!$F$49</definedName>
    <definedName name="FS05.43._E">'FS05'!$G$49</definedName>
    <definedName name="FS05.43._I">'FS05'!$H$49</definedName>
    <definedName name="FS05.43._J">'FS05'!$I$49</definedName>
    <definedName name="FS05.43._K">'FS05'!$J$49</definedName>
    <definedName name="FS05.43._L">'FS05'!$K$49</definedName>
    <definedName name="FS05.43._M">'FS05'!$L$49</definedName>
    <definedName name="FS05.43._N">'FS05'!$M$49</definedName>
    <definedName name="FS05.43._O">'FS05'!$N$49</definedName>
    <definedName name="FS05.43._P">'FS05'!$O$49</definedName>
    <definedName name="FS05.43._R">'FS05'!$P$49</definedName>
    <definedName name="FS05.43._S">'FS05'!$Q$49</definedName>
    <definedName name="FS05.43._T">'FS05'!$R$49</definedName>
    <definedName name="FS05.44._0">'FS05'!$C$50</definedName>
    <definedName name="FS05.44._B">'FS05'!$D$50</definedName>
    <definedName name="FS05.44._C">'FS05'!$E$50</definedName>
    <definedName name="FS05.44._D">'FS05'!$F$50</definedName>
    <definedName name="FS05.44._E">'FS05'!$G$50</definedName>
    <definedName name="FS05.44._I">'FS05'!$H$50</definedName>
    <definedName name="FS05.44._J">'FS05'!$I$50</definedName>
    <definedName name="FS05.44._K">'FS05'!$J$50</definedName>
    <definedName name="FS05.44._L">'FS05'!$K$50</definedName>
    <definedName name="FS05.44._M">'FS05'!$L$50</definedName>
    <definedName name="FS05.44._N">'FS05'!$M$50</definedName>
    <definedName name="FS05.44._O">'FS05'!$N$50</definedName>
    <definedName name="FS05.44._P">'FS05'!$O$50</definedName>
    <definedName name="FS05.44._R">'FS05'!$P$50</definedName>
    <definedName name="FS05.44._S">'FS05'!$Q$50</definedName>
    <definedName name="FS05.44._T">'FS05'!$R$50</definedName>
    <definedName name="FS05.45._0">'FS05'!$C$51</definedName>
    <definedName name="FS05.45._B">'FS05'!$D$51</definedName>
    <definedName name="FS05.45._C">'FS05'!$E$51</definedName>
    <definedName name="FS05.45._D">'FS05'!$F$51</definedName>
    <definedName name="FS05.45._E">'FS05'!$G$51</definedName>
    <definedName name="FS05.45._I">'FS05'!$H$51</definedName>
    <definedName name="FS05.45._J">'FS05'!$I$51</definedName>
    <definedName name="FS05.45._K">'FS05'!$J$51</definedName>
    <definedName name="FS05.45._L">'FS05'!$K$51</definedName>
    <definedName name="FS05.45._M">'FS05'!$L$51</definedName>
    <definedName name="FS05.45._N">'FS05'!$M$51</definedName>
    <definedName name="FS05.45._O">'FS05'!$N$51</definedName>
    <definedName name="FS05.45._P">'FS05'!$O$51</definedName>
    <definedName name="FS05.45._R">'FS05'!$P$51</definedName>
    <definedName name="FS05.45._S">'FS05'!$Q$51</definedName>
    <definedName name="FS05.45._T">'FS05'!$R$51</definedName>
    <definedName name="FS05.46._0">'FS05'!$C$52</definedName>
    <definedName name="FS05.46._B">'FS05'!$D$52</definedName>
    <definedName name="FS05.46._C">'FS05'!$E$52</definedName>
    <definedName name="FS05.46._D">'FS05'!$F$52</definedName>
    <definedName name="FS05.46._E">'FS05'!$G$52</definedName>
    <definedName name="FS05.46._I">'FS05'!$H$52</definedName>
    <definedName name="FS05.46._J">'FS05'!$I$52</definedName>
    <definedName name="FS05.46._K">'FS05'!$J$52</definedName>
    <definedName name="FS05.46._L">'FS05'!$K$52</definedName>
    <definedName name="FS05.46._M">'FS05'!$L$52</definedName>
    <definedName name="FS05.46._N">'FS05'!$M$52</definedName>
    <definedName name="FS05.46._O">'FS05'!$N$52</definedName>
    <definedName name="FS05.46._P">'FS05'!$O$52</definedName>
    <definedName name="FS05.46._R">'FS05'!$P$52</definedName>
    <definedName name="FS05.46._S">'FS05'!$Q$52</definedName>
    <definedName name="FS05.46._T">'FS05'!$R$52</definedName>
    <definedName name="FS05.47._0">'FS05'!$C$53</definedName>
    <definedName name="FS05.47._B">'FS05'!$D$53</definedName>
    <definedName name="FS05.47._C">'FS05'!$E$53</definedName>
    <definedName name="FS05.47._D">'FS05'!$F$53</definedName>
    <definedName name="FS05.47._E">'FS05'!$G$53</definedName>
    <definedName name="FS05.47._I">'FS05'!$H$53</definedName>
    <definedName name="FS05.47._J">'FS05'!$I$53</definedName>
    <definedName name="FS05.47._K">'FS05'!$J$53</definedName>
    <definedName name="FS05.47._L">'FS05'!$K$53</definedName>
    <definedName name="FS05.47._M">'FS05'!$L$53</definedName>
    <definedName name="FS05.47._N">'FS05'!$M$53</definedName>
    <definedName name="FS05.47._O">'FS05'!$N$53</definedName>
    <definedName name="FS05.47._P">'FS05'!$O$53</definedName>
    <definedName name="FS05.47._R">'FS05'!$P$53</definedName>
    <definedName name="FS05.47._S">'FS05'!$Q$53</definedName>
    <definedName name="FS05.47._T">'FS05'!$R$53</definedName>
    <definedName name="FS05.48._0">'FS05'!$C$54</definedName>
    <definedName name="FS05.48._B">'FS05'!$D$54</definedName>
    <definedName name="FS05.48._C">'FS05'!$E$54</definedName>
    <definedName name="FS05.48._D">'FS05'!$F$54</definedName>
    <definedName name="FS05.48._E">'FS05'!$G$54</definedName>
    <definedName name="FS05.48._I">'FS05'!$H$54</definedName>
    <definedName name="FS05.48._J">'FS05'!$I$54</definedName>
    <definedName name="FS05.48._K">'FS05'!$J$54</definedName>
    <definedName name="FS05.48._L">'FS05'!$K$54</definedName>
    <definedName name="FS05.48._M">'FS05'!$L$54</definedName>
    <definedName name="FS05.48._N">'FS05'!$M$54</definedName>
    <definedName name="FS05.48._O">'FS05'!$N$54</definedName>
    <definedName name="FS05.48._P">'FS05'!$O$54</definedName>
    <definedName name="FS05.48._R">'FS05'!$P$54</definedName>
    <definedName name="FS05.48._S">'FS05'!$Q$54</definedName>
    <definedName name="FS05.48._T">'FS05'!$R$54</definedName>
    <definedName name="FS05.49._0">'FS05'!$C$55</definedName>
    <definedName name="FS05.49._B">'FS05'!$D$55</definedName>
    <definedName name="FS05.49._C">'FS05'!$E$55</definedName>
    <definedName name="FS05.49._D">'FS05'!$F$55</definedName>
    <definedName name="FS05.49._E">'FS05'!$G$55</definedName>
    <definedName name="FS05.49._I">'FS05'!$H$55</definedName>
    <definedName name="FS05.49._J">'FS05'!$I$55</definedName>
    <definedName name="FS05.49._K">'FS05'!$J$55</definedName>
    <definedName name="FS05.49._L">'FS05'!$K$55</definedName>
    <definedName name="FS05.49._M">'FS05'!$L$55</definedName>
    <definedName name="FS05.49._N">'FS05'!$M$55</definedName>
    <definedName name="FS05.49._O">'FS05'!$N$55</definedName>
    <definedName name="FS05.49._P">'FS05'!$O$55</definedName>
    <definedName name="FS05.49._R">'FS05'!$P$55</definedName>
    <definedName name="FS05.49._S">'FS05'!$Q$55</definedName>
    <definedName name="FS05.49._T">'FS05'!$R$55</definedName>
    <definedName name="FS05.5._0">'FS05'!$C$11</definedName>
    <definedName name="FS05.5._B">'FS05'!$D$11</definedName>
    <definedName name="FS05.5._C">'FS05'!$E$11</definedName>
    <definedName name="FS05.5._D">'FS05'!$F$11</definedName>
    <definedName name="FS05.5._E">'FS05'!$G$11</definedName>
    <definedName name="FS05.5._I">'FS05'!$H$11</definedName>
    <definedName name="FS05.5._J">'FS05'!$I$11</definedName>
    <definedName name="FS05.5._K">'FS05'!$J$11</definedName>
    <definedName name="FS05.5._L">'FS05'!$K$11</definedName>
    <definedName name="FS05.5._M">'FS05'!$L$11</definedName>
    <definedName name="FS05.5._N">'FS05'!$M$11</definedName>
    <definedName name="FS05.5._O">'FS05'!$N$11</definedName>
    <definedName name="FS05.5._P">'FS05'!$O$11</definedName>
    <definedName name="FS05.5._R">'FS05'!$P$11</definedName>
    <definedName name="FS05.5._S">'FS05'!$Q$11</definedName>
    <definedName name="FS05.5._T">'FS05'!$R$11</definedName>
    <definedName name="FS05.50._0">'FS05'!$C$56</definedName>
    <definedName name="FS05.50._B">'FS05'!$D$56</definedName>
    <definedName name="FS05.50._C">'FS05'!$E$56</definedName>
    <definedName name="FS05.50._D">'FS05'!$F$56</definedName>
    <definedName name="FS05.50._E">'FS05'!$G$56</definedName>
    <definedName name="FS05.50._I">'FS05'!$H$56</definedName>
    <definedName name="FS05.50._J">'FS05'!$I$56</definedName>
    <definedName name="FS05.50._K">'FS05'!$J$56</definedName>
    <definedName name="FS05.50._L">'FS05'!$K$56</definedName>
    <definedName name="FS05.50._M">'FS05'!$L$56</definedName>
    <definedName name="FS05.50._N">'FS05'!$M$56</definedName>
    <definedName name="FS05.50._O">'FS05'!$N$56</definedName>
    <definedName name="FS05.50._P">'FS05'!$O$56</definedName>
    <definedName name="FS05.50._R">'FS05'!$P$56</definedName>
    <definedName name="FS05.50._S">'FS05'!$Q$56</definedName>
    <definedName name="FS05.50._T">'FS05'!$R$56</definedName>
    <definedName name="FS05.6._0">'FS05'!$C$12</definedName>
    <definedName name="FS05.6._B">'FS05'!$D$12</definedName>
    <definedName name="FS05.6._C">'FS05'!$E$12</definedName>
    <definedName name="FS05.6._D">'FS05'!$F$12</definedName>
    <definedName name="FS05.6._E">'FS05'!$G$12</definedName>
    <definedName name="FS05.6._I">'FS05'!$H$12</definedName>
    <definedName name="FS05.6._J">'FS05'!$I$12</definedName>
    <definedName name="FS05.6._K">'FS05'!$J$12</definedName>
    <definedName name="FS05.6._L">'FS05'!$K$12</definedName>
    <definedName name="FS05.6._M">'FS05'!$L$12</definedName>
    <definedName name="FS05.6._N">'FS05'!$M$12</definedName>
    <definedName name="FS05.6._O">'FS05'!$N$12</definedName>
    <definedName name="FS05.6._P">'FS05'!$O$12</definedName>
    <definedName name="FS05.6._R">'FS05'!$P$12</definedName>
    <definedName name="FS05.6._S">'FS05'!$Q$12</definedName>
    <definedName name="FS05.6._T">'FS05'!$R$12</definedName>
    <definedName name="FS05.7._0">'FS05'!$C$13</definedName>
    <definedName name="FS05.7._B">'FS05'!$D$13</definedName>
    <definedName name="FS05.7._C">'FS05'!$E$13</definedName>
    <definedName name="FS05.7._D">'FS05'!$F$13</definedName>
    <definedName name="FS05.7._E">'FS05'!$G$13</definedName>
    <definedName name="FS05.7._I">'FS05'!$H$13</definedName>
    <definedName name="FS05.7._J">'FS05'!$I$13</definedName>
    <definedName name="FS05.7._K">'FS05'!$J$13</definedName>
    <definedName name="FS05.7._L">'FS05'!$K$13</definedName>
    <definedName name="FS05.7._M">'FS05'!$L$13</definedName>
    <definedName name="FS05.7._N">'FS05'!$M$13</definedName>
    <definedName name="FS05.7._O">'FS05'!$N$13</definedName>
    <definedName name="FS05.7._P">'FS05'!$O$13</definedName>
    <definedName name="FS05.7._R">'FS05'!$P$13</definedName>
    <definedName name="FS05.7._S">'FS05'!$Q$13</definedName>
    <definedName name="FS05.7._T">'FS05'!$R$13</definedName>
    <definedName name="FS05.8._0">'FS05'!$C$14</definedName>
    <definedName name="FS05.8._B">'FS05'!$D$14</definedName>
    <definedName name="FS05.8._C">'FS05'!$E$14</definedName>
    <definedName name="FS05.8._D">'FS05'!$F$14</definedName>
    <definedName name="FS05.8._E">'FS05'!$G$14</definedName>
    <definedName name="FS05.8._I">'FS05'!$H$14</definedName>
    <definedName name="FS05.8._J">'FS05'!$I$14</definedName>
    <definedName name="FS05.8._K">'FS05'!$J$14</definedName>
    <definedName name="FS05.8._L">'FS05'!$K$14</definedName>
    <definedName name="FS05.8._M">'FS05'!$L$14</definedName>
    <definedName name="FS05.8._N">'FS05'!$M$14</definedName>
    <definedName name="FS05.8._O">'FS05'!$N$14</definedName>
    <definedName name="FS05.8._P">'FS05'!$O$14</definedName>
    <definedName name="FS05.8._R">'FS05'!$P$14</definedName>
    <definedName name="FS05.8._S">'FS05'!$Q$14</definedName>
    <definedName name="FS05.8._T">'FS05'!$R$14</definedName>
    <definedName name="FS05.9._0">'FS05'!$C$15</definedName>
    <definedName name="FS05.9._B">'FS05'!$D$15</definedName>
    <definedName name="FS05.9._C">'FS05'!$E$15</definedName>
    <definedName name="FS05.9._D">'FS05'!$F$15</definedName>
    <definedName name="FS05.9._E">'FS05'!$G$15</definedName>
    <definedName name="FS05.9._I">'FS05'!$H$15</definedName>
    <definedName name="FS05.9._J">'FS05'!$I$15</definedName>
    <definedName name="FS05.9._K">'FS05'!$J$15</definedName>
    <definedName name="FS05.9._L">'FS05'!$K$15</definedName>
    <definedName name="FS05.9._M">'FS05'!$L$15</definedName>
    <definedName name="FS05.9._N">'FS05'!$M$15</definedName>
    <definedName name="FS05.9._O">'FS05'!$N$15</definedName>
    <definedName name="FS05.9._P">'FS05'!$O$15</definedName>
    <definedName name="FS05.9._R">'FS05'!$P$15</definedName>
    <definedName name="FS05.9._S">'FS05'!$Q$15</definedName>
    <definedName name="FS05.9._T">'FS05'!$R$15</definedName>
    <definedName name="FS06.1._0">'FS06'!$C$7</definedName>
    <definedName name="FS06.1._B">'FS06'!$D$7</definedName>
    <definedName name="FS06.1._C">'FS06'!$E$7</definedName>
    <definedName name="FS06.1._D">'FS06'!$F$7</definedName>
    <definedName name="FS06.1._E">'FS06'!$G$7</definedName>
    <definedName name="FS06.1._F">'FS06'!$H$7</definedName>
    <definedName name="FS06.1._G">'FS06'!$I$7</definedName>
    <definedName name="FS06.1._H">'FS06'!$J$7</definedName>
    <definedName name="FS06.1._I">'FS06'!$K$7</definedName>
    <definedName name="FS06.1._J">'FS06'!$L$7</definedName>
    <definedName name="FS06.1._K">'FS06'!$M$7</definedName>
    <definedName name="FS06.1._L">'FS06'!$N$7</definedName>
    <definedName name="FS06.1._M">'FS06'!$O$7</definedName>
    <definedName name="FS06.1._N">'FS06'!$P$7</definedName>
    <definedName name="FS06.1._O">'FS06'!$Q$7</definedName>
    <definedName name="FS06.1._P">'FS06'!$R$7</definedName>
    <definedName name="FS06.10._0">'FS06'!$C$16</definedName>
    <definedName name="FS06.10._B">'FS06'!$D$16</definedName>
    <definedName name="FS06.10._C">'FS06'!$E$16</definedName>
    <definedName name="FS06.10._D">'FS06'!$F$16</definedName>
    <definedName name="FS06.10._E">'FS06'!$G$16</definedName>
    <definedName name="FS06.10._F">'FS06'!$H$16</definedName>
    <definedName name="FS06.10._G">'FS06'!$I$16</definedName>
    <definedName name="FS06.10._H">'FS06'!$J$16</definedName>
    <definedName name="FS06.10._I">'FS06'!$K$16</definedName>
    <definedName name="FS06.10._J">'FS06'!$L$16</definedName>
    <definedName name="FS06.10._K">'FS06'!$M$16</definedName>
    <definedName name="FS06.10._L">'FS06'!$N$16</definedName>
    <definedName name="FS06.10._M">'FS06'!$O$16</definedName>
    <definedName name="FS06.10._N">'FS06'!$P$16</definedName>
    <definedName name="FS06.10._O">'FS06'!$Q$16</definedName>
    <definedName name="FS06.10._P">'FS06'!$R$16</definedName>
    <definedName name="FS06.11._0">'FS06'!$C$17</definedName>
    <definedName name="FS06.11._B">'FS06'!$D$17</definedName>
    <definedName name="FS06.11._C">'FS06'!$E$17</definedName>
    <definedName name="FS06.11._D">'FS06'!$F$17</definedName>
    <definedName name="FS06.11._E">'FS06'!$G$17</definedName>
    <definedName name="FS06.11._F">'FS06'!$H$17</definedName>
    <definedName name="FS06.11._G">'FS06'!$I$17</definedName>
    <definedName name="FS06.11._H">'FS06'!$J$17</definedName>
    <definedName name="FS06.11._I">'FS06'!$K$17</definedName>
    <definedName name="FS06.11._J">'FS06'!$L$17</definedName>
    <definedName name="FS06.11._K">'FS06'!$M$17</definedName>
    <definedName name="FS06.11._L">'FS06'!$N$17</definedName>
    <definedName name="FS06.11._M">'FS06'!$O$17</definedName>
    <definedName name="FS06.11._N">'FS06'!$P$17</definedName>
    <definedName name="FS06.11._O">'FS06'!$Q$17</definedName>
    <definedName name="FS06.11._P">'FS06'!$R$17</definedName>
    <definedName name="FS06.12._0">'FS06'!$C$18</definedName>
    <definedName name="FS06.12._B">'FS06'!$D$18</definedName>
    <definedName name="FS06.12._C">'FS06'!$E$18</definedName>
    <definedName name="FS06.12._D">'FS06'!$F$18</definedName>
    <definedName name="FS06.12._E">'FS06'!$G$18</definedName>
    <definedName name="FS06.12._F">'FS06'!$H$18</definedName>
    <definedName name="FS06.12._G">'FS06'!$I$18</definedName>
    <definedName name="FS06.12._H">'FS06'!$J$18</definedName>
    <definedName name="FS06.12._I">'FS06'!$K$18</definedName>
    <definedName name="FS06.12._J">'FS06'!$L$18</definedName>
    <definedName name="FS06.12._K">'FS06'!$M$18</definedName>
    <definedName name="FS06.12._L">'FS06'!$N$18</definedName>
    <definedName name="FS06.12._M">'FS06'!$O$18</definedName>
    <definedName name="FS06.12._N">'FS06'!$P$18</definedName>
    <definedName name="FS06.12._O">'FS06'!$Q$18</definedName>
    <definedName name="FS06.12._P">'FS06'!$R$18</definedName>
    <definedName name="FS06.13._0">'FS06'!$C$19</definedName>
    <definedName name="FS06.13._B">'FS06'!$D$19</definedName>
    <definedName name="FS06.13._C">'FS06'!$E$19</definedName>
    <definedName name="FS06.13._D">'FS06'!$F$19</definedName>
    <definedName name="FS06.13._E">'FS06'!$G$19</definedName>
    <definedName name="FS06.13._F">'FS06'!$H$19</definedName>
    <definedName name="FS06.13._G">'FS06'!$I$19</definedName>
    <definedName name="FS06.13._H">'FS06'!$J$19</definedName>
    <definedName name="FS06.13._I">'FS06'!$K$19</definedName>
    <definedName name="FS06.13._J">'FS06'!$L$19</definedName>
    <definedName name="FS06.13._K">'FS06'!$M$19</definedName>
    <definedName name="FS06.13._L">'FS06'!$N$19</definedName>
    <definedName name="FS06.13._M">'FS06'!$O$19</definedName>
    <definedName name="FS06.13._N">'FS06'!$P$19</definedName>
    <definedName name="FS06.13._O">'FS06'!$Q$19</definedName>
    <definedName name="FS06.13._P">'FS06'!$R$19</definedName>
    <definedName name="FS06.14._0">'FS06'!$C$20</definedName>
    <definedName name="FS06.14._B">'FS06'!$D$20</definedName>
    <definedName name="FS06.14._C">'FS06'!$E$20</definedName>
    <definedName name="FS06.14._D">'FS06'!$F$20</definedName>
    <definedName name="FS06.14._E">'FS06'!$G$20</definedName>
    <definedName name="FS06.14._F">'FS06'!$H$20</definedName>
    <definedName name="FS06.14._G">'FS06'!$I$20</definedName>
    <definedName name="FS06.14._H">'FS06'!$J$20</definedName>
    <definedName name="FS06.14._I">'FS06'!$K$20</definedName>
    <definedName name="FS06.14._J">'FS06'!$L$20</definedName>
    <definedName name="FS06.14._K">'FS06'!$M$20</definedName>
    <definedName name="FS06.14._L">'FS06'!$N$20</definedName>
    <definedName name="FS06.14._M">'FS06'!$O$20</definedName>
    <definedName name="FS06.14._N">'FS06'!$P$20</definedName>
    <definedName name="FS06.14._O">'FS06'!$Q$20</definedName>
    <definedName name="FS06.14._P">'FS06'!$R$20</definedName>
    <definedName name="FS06.15._0">'FS06'!$C$21</definedName>
    <definedName name="FS06.15._B">'FS06'!$D$21</definedName>
    <definedName name="FS06.15._C">'FS06'!$E$21</definedName>
    <definedName name="FS06.15._D">'FS06'!$F$21</definedName>
    <definedName name="FS06.15._E">'FS06'!$G$21</definedName>
    <definedName name="FS06.15._F">'FS06'!$H$21</definedName>
    <definedName name="FS06.15._G">'FS06'!$I$21</definedName>
    <definedName name="FS06.15._H">'FS06'!$J$21</definedName>
    <definedName name="FS06.15._I">'FS06'!$K$21</definedName>
    <definedName name="FS06.15._J">'FS06'!$L$21</definedName>
    <definedName name="FS06.15._K">'FS06'!$M$21</definedName>
    <definedName name="FS06.15._L">'FS06'!$N$21</definedName>
    <definedName name="FS06.15._M">'FS06'!$O$21</definedName>
    <definedName name="FS06.15._N">'FS06'!$P$21</definedName>
    <definedName name="FS06.15._O">'FS06'!$Q$21</definedName>
    <definedName name="FS06.15._P">'FS06'!$R$21</definedName>
    <definedName name="FS06.16._0">'FS06'!$C$22</definedName>
    <definedName name="FS06.16._B">'FS06'!$D$22</definedName>
    <definedName name="FS06.16._C">'FS06'!$E$22</definedName>
    <definedName name="FS06.16._D">'FS06'!$F$22</definedName>
    <definedName name="FS06.16._E">'FS06'!$G$22</definedName>
    <definedName name="FS06.16._F">'FS06'!$H$22</definedName>
    <definedName name="FS06.16._G">'FS06'!$I$22</definedName>
    <definedName name="FS06.16._H">'FS06'!$J$22</definedName>
    <definedName name="FS06.16._I">'FS06'!$K$22</definedName>
    <definedName name="FS06.16._J">'FS06'!$L$22</definedName>
    <definedName name="FS06.16._K">'FS06'!$M$22</definedName>
    <definedName name="FS06.16._L">'FS06'!$N$22</definedName>
    <definedName name="FS06.16._M">'FS06'!$O$22</definedName>
    <definedName name="FS06.16._N">'FS06'!$P$22</definedName>
    <definedName name="FS06.16._O">'FS06'!$Q$22</definedName>
    <definedName name="FS06.16._P">'FS06'!$R$22</definedName>
    <definedName name="FS06.17._0">'FS06'!$C$23</definedName>
    <definedName name="FS06.17._B">'FS06'!$D$23</definedName>
    <definedName name="FS06.17._C">'FS06'!$E$23</definedName>
    <definedName name="FS06.17._D">'FS06'!$F$23</definedName>
    <definedName name="FS06.17._E">'FS06'!$G$23</definedName>
    <definedName name="FS06.17._F">'FS06'!$H$23</definedName>
    <definedName name="FS06.17._G">'FS06'!$I$23</definedName>
    <definedName name="FS06.17._H">'FS06'!$J$23</definedName>
    <definedName name="FS06.17._I">'FS06'!$K$23</definedName>
    <definedName name="FS06.17._J">'FS06'!$L$23</definedName>
    <definedName name="FS06.17._K">'FS06'!$M$23</definedName>
    <definedName name="FS06.17._L">'FS06'!$N$23</definedName>
    <definedName name="FS06.17._M">'FS06'!$O$23</definedName>
    <definedName name="FS06.17._N">'FS06'!$P$23</definedName>
    <definedName name="FS06.17._O">'FS06'!$Q$23</definedName>
    <definedName name="FS06.17._P">'FS06'!$R$23</definedName>
    <definedName name="FS06.18._0">'FS06'!$C$24</definedName>
    <definedName name="FS06.18._B">'FS06'!$D$24</definedName>
    <definedName name="FS06.18._C">'FS06'!$E$24</definedName>
    <definedName name="FS06.18._D">'FS06'!$F$24</definedName>
    <definedName name="FS06.18._E">'FS06'!$G$24</definedName>
    <definedName name="FS06.18._F">'FS06'!$H$24</definedName>
    <definedName name="FS06.18._G">'FS06'!$I$24</definedName>
    <definedName name="FS06.18._H">'FS06'!$J$24</definedName>
    <definedName name="FS06.18._I">'FS06'!$K$24</definedName>
    <definedName name="FS06.18._J">'FS06'!$L$24</definedName>
    <definedName name="FS06.18._K">'FS06'!$M$24</definedName>
    <definedName name="FS06.18._L">'FS06'!$N$24</definedName>
    <definedName name="FS06.18._M">'FS06'!$O$24</definedName>
    <definedName name="FS06.18._N">'FS06'!$P$24</definedName>
    <definedName name="FS06.18._O">'FS06'!$Q$24</definedName>
    <definedName name="FS06.18._P">'FS06'!$R$24</definedName>
    <definedName name="FS06.19._0">'FS06'!$C$25</definedName>
    <definedName name="FS06.19._B">'FS06'!$D$25</definedName>
    <definedName name="FS06.19._C">'FS06'!$E$25</definedName>
    <definedName name="FS06.19._D">'FS06'!$F$25</definedName>
    <definedName name="FS06.19._E">'FS06'!$G$25</definedName>
    <definedName name="FS06.19._F">'FS06'!$H$25</definedName>
    <definedName name="FS06.19._G">'FS06'!$I$25</definedName>
    <definedName name="FS06.19._H">'FS06'!$J$25</definedName>
    <definedName name="FS06.19._I">'FS06'!$K$25</definedName>
    <definedName name="FS06.19._J">'FS06'!$L$25</definedName>
    <definedName name="FS06.19._K">'FS06'!$M$25</definedName>
    <definedName name="FS06.19._L">'FS06'!$N$25</definedName>
    <definedName name="FS06.19._M">'FS06'!$O$25</definedName>
    <definedName name="FS06.19._N">'FS06'!$P$25</definedName>
    <definedName name="FS06.19._O">'FS06'!$Q$25</definedName>
    <definedName name="FS06.19._P">'FS06'!$R$25</definedName>
    <definedName name="FS06.2._0">'FS06'!$C$8</definedName>
    <definedName name="FS06.2._B">'FS06'!$D$8</definedName>
    <definedName name="FS06.2._C">'FS06'!$E$8</definedName>
    <definedName name="FS06.2._D">'FS06'!$F$8</definedName>
    <definedName name="FS06.2._E">'FS06'!$G$8</definedName>
    <definedName name="FS06.2._F">'FS06'!$H$8</definedName>
    <definedName name="FS06.2._G">'FS06'!$I$8</definedName>
    <definedName name="FS06.2._H">'FS06'!$J$8</definedName>
    <definedName name="FS06.2._I">'FS06'!$K$8</definedName>
    <definedName name="FS06.2._J">'FS06'!$L$8</definedName>
    <definedName name="FS06.2._K">'FS06'!$M$8</definedName>
    <definedName name="FS06.2._L">'FS06'!$N$8</definedName>
    <definedName name="FS06.2._M">'FS06'!$O$8</definedName>
    <definedName name="FS06.2._N">'FS06'!$P$8</definedName>
    <definedName name="FS06.2._O">'FS06'!$Q$8</definedName>
    <definedName name="FS06.2._P">'FS06'!$R$8</definedName>
    <definedName name="FS06.20._0">'FS06'!$C$26</definedName>
    <definedName name="FS06.20._B">'FS06'!$D$26</definedName>
    <definedName name="FS06.20._C">'FS06'!$E$26</definedName>
    <definedName name="FS06.20._D">'FS06'!$F$26</definedName>
    <definedName name="FS06.20._E">'FS06'!$G$26</definedName>
    <definedName name="FS06.20._F">'FS06'!$H$26</definedName>
    <definedName name="FS06.20._G">'FS06'!$I$26</definedName>
    <definedName name="FS06.20._H">'FS06'!$J$26</definedName>
    <definedName name="FS06.20._I">'FS06'!$K$26</definedName>
    <definedName name="FS06.20._J">'FS06'!$L$26</definedName>
    <definedName name="FS06.20._K">'FS06'!$M$26</definedName>
    <definedName name="FS06.20._L">'FS06'!$N$26</definedName>
    <definedName name="FS06.20._M">'FS06'!$O$26</definedName>
    <definedName name="FS06.20._N">'FS06'!$P$26</definedName>
    <definedName name="FS06.20._O">'FS06'!$Q$26</definedName>
    <definedName name="FS06.20._P">'FS06'!$R$26</definedName>
    <definedName name="FS06.21._0">'FS06'!$C$27</definedName>
    <definedName name="FS06.21._B">'FS06'!$D$27</definedName>
    <definedName name="FS06.21._C">'FS06'!$E$27</definedName>
    <definedName name="FS06.21._D">'FS06'!$F$27</definedName>
    <definedName name="FS06.21._E">'FS06'!$G$27</definedName>
    <definedName name="FS06.21._F">'FS06'!$H$27</definedName>
    <definedName name="FS06.21._G">'FS06'!$I$27</definedName>
    <definedName name="FS06.21._H">'FS06'!$J$27</definedName>
    <definedName name="FS06.21._I">'FS06'!$K$27</definedName>
    <definedName name="FS06.21._J">'FS06'!$L$27</definedName>
    <definedName name="FS06.21._K">'FS06'!$M$27</definedName>
    <definedName name="FS06.21._L">'FS06'!$N$27</definedName>
    <definedName name="FS06.21._M">'FS06'!$O$27</definedName>
    <definedName name="FS06.21._N">'FS06'!$P$27</definedName>
    <definedName name="FS06.21._O">'FS06'!$Q$27</definedName>
    <definedName name="FS06.21._P">'FS06'!$R$27</definedName>
    <definedName name="FS06.22._0">'FS06'!$C$28</definedName>
    <definedName name="FS06.22._B">'FS06'!$D$28</definedName>
    <definedName name="FS06.22._C">'FS06'!$E$28</definedName>
    <definedName name="FS06.22._D">'FS06'!$F$28</definedName>
    <definedName name="FS06.22._E">'FS06'!$G$28</definedName>
    <definedName name="FS06.22._F">'FS06'!$H$28</definedName>
    <definedName name="FS06.22._G">'FS06'!$I$28</definedName>
    <definedName name="FS06.22._H">'FS06'!$J$28</definedName>
    <definedName name="FS06.22._I">'FS06'!$K$28</definedName>
    <definedName name="FS06.22._J">'FS06'!$L$28</definedName>
    <definedName name="FS06.22._K">'FS06'!$M$28</definedName>
    <definedName name="FS06.22._L">'FS06'!$N$28</definedName>
    <definedName name="FS06.22._M">'FS06'!$O$28</definedName>
    <definedName name="FS06.22._N">'FS06'!$P$28</definedName>
    <definedName name="FS06.22._O">'FS06'!$Q$28</definedName>
    <definedName name="FS06.22._P">'FS06'!$R$28</definedName>
    <definedName name="FS06.23._0">'FS06'!$C$29</definedName>
    <definedName name="FS06.23._B">'FS06'!$D$29</definedName>
    <definedName name="FS06.23._C">'FS06'!$E$29</definedName>
    <definedName name="FS06.23._D">'FS06'!$F$29</definedName>
    <definedName name="FS06.23._E">'FS06'!$G$29</definedName>
    <definedName name="FS06.23._F">'FS06'!$H$29</definedName>
    <definedName name="FS06.23._G">'FS06'!$I$29</definedName>
    <definedName name="FS06.23._H">'FS06'!$J$29</definedName>
    <definedName name="FS06.23._I">'FS06'!$K$29</definedName>
    <definedName name="FS06.23._J">'FS06'!$L$29</definedName>
    <definedName name="FS06.23._K">'FS06'!$M$29</definedName>
    <definedName name="FS06.23._L">'FS06'!$N$29</definedName>
    <definedName name="FS06.23._M">'FS06'!$O$29</definedName>
    <definedName name="FS06.23._N">'FS06'!$P$29</definedName>
    <definedName name="FS06.23._O">'FS06'!$Q$29</definedName>
    <definedName name="FS06.23._P">'FS06'!$R$29</definedName>
    <definedName name="FS06.24._0">'FS06'!$C$30</definedName>
    <definedName name="FS06.24._B">'FS06'!$D$30</definedName>
    <definedName name="FS06.24._C">'FS06'!$E$30</definedName>
    <definedName name="FS06.24._D">'FS06'!$F$30</definedName>
    <definedName name="FS06.24._E">'FS06'!$G$30</definedName>
    <definedName name="FS06.24._F">'FS06'!$H$30</definedName>
    <definedName name="FS06.24._G">'FS06'!$I$30</definedName>
    <definedName name="FS06.24._H">'FS06'!$J$30</definedName>
    <definedName name="FS06.24._I">'FS06'!$K$30</definedName>
    <definedName name="FS06.24._J">'FS06'!$L$30</definedName>
    <definedName name="FS06.24._K">'FS06'!$M$30</definedName>
    <definedName name="FS06.24._L">'FS06'!$N$30</definedName>
    <definedName name="FS06.24._M">'FS06'!$O$30</definedName>
    <definedName name="FS06.24._N">'FS06'!$P$30</definedName>
    <definedName name="FS06.24._O">'FS06'!$Q$30</definedName>
    <definedName name="FS06.24._P">'FS06'!$R$30</definedName>
    <definedName name="FS06.25._0">'FS06'!$C$31</definedName>
    <definedName name="FS06.25._B">'FS06'!$D$31</definedName>
    <definedName name="FS06.25._C">'FS06'!$E$31</definedName>
    <definedName name="FS06.25._D">'FS06'!$F$31</definedName>
    <definedName name="FS06.25._E">'FS06'!$G$31</definedName>
    <definedName name="FS06.25._F">'FS06'!$H$31</definedName>
    <definedName name="FS06.25._G">'FS06'!$I$31</definedName>
    <definedName name="FS06.25._H">'FS06'!$J$31</definedName>
    <definedName name="FS06.25._I">'FS06'!$K$31</definedName>
    <definedName name="FS06.25._J">'FS06'!$L$31</definedName>
    <definedName name="FS06.25._K">'FS06'!$M$31</definedName>
    <definedName name="FS06.25._L">'FS06'!$N$31</definedName>
    <definedName name="FS06.25._M">'FS06'!$O$31</definedName>
    <definedName name="FS06.25._N">'FS06'!$P$31</definedName>
    <definedName name="FS06.25._O">'FS06'!$Q$31</definedName>
    <definedName name="FS06.25._P">'FS06'!$R$31</definedName>
    <definedName name="FS06.26._0">'FS06'!$C$32</definedName>
    <definedName name="FS06.26._B">'FS06'!$D$32</definedName>
    <definedName name="FS06.26._C">'FS06'!$E$32</definedName>
    <definedName name="FS06.26._D">'FS06'!$F$32</definedName>
    <definedName name="FS06.26._E">'FS06'!$G$32</definedName>
    <definedName name="FS06.26._F">'FS06'!$H$32</definedName>
    <definedName name="FS06.26._G">'FS06'!$I$32</definedName>
    <definedName name="FS06.26._H">'FS06'!$J$32</definedName>
    <definedName name="FS06.26._I">'FS06'!$K$32</definedName>
    <definedName name="FS06.26._J">'FS06'!$L$32</definedName>
    <definedName name="FS06.26._K">'FS06'!$M$32</definedName>
    <definedName name="FS06.26._L">'FS06'!$N$32</definedName>
    <definedName name="FS06.26._M">'FS06'!$O$32</definedName>
    <definedName name="FS06.26._N">'FS06'!$P$32</definedName>
    <definedName name="FS06.26._O">'FS06'!$Q$32</definedName>
    <definedName name="FS06.26._P">'FS06'!$R$32</definedName>
    <definedName name="FS06.27._0">'FS06'!$C$33</definedName>
    <definedName name="FS06.27._B">'FS06'!$D$33</definedName>
    <definedName name="FS06.27._C">'FS06'!$E$33</definedName>
    <definedName name="FS06.27._D">'FS06'!$F$33</definedName>
    <definedName name="FS06.27._E">'FS06'!$G$33</definedName>
    <definedName name="FS06.27._F">'FS06'!$H$33</definedName>
    <definedName name="FS06.27._G">'FS06'!$I$33</definedName>
    <definedName name="FS06.27._H">'FS06'!$J$33</definedName>
    <definedName name="FS06.27._I">'FS06'!$K$33</definedName>
    <definedName name="FS06.27._J">'FS06'!$L$33</definedName>
    <definedName name="FS06.27._K">'FS06'!$M$33</definedName>
    <definedName name="FS06.27._L">'FS06'!$N$33</definedName>
    <definedName name="FS06.27._M">'FS06'!$O$33</definedName>
    <definedName name="FS06.27._N">'FS06'!$P$33</definedName>
    <definedName name="FS06.27._O">'FS06'!$Q$33</definedName>
    <definedName name="FS06.27._P">'FS06'!$R$33</definedName>
    <definedName name="FS06.28._0">'FS06'!$C$34</definedName>
    <definedName name="FS06.28._B">'FS06'!$D$34</definedName>
    <definedName name="FS06.28._C">'FS06'!$E$34</definedName>
    <definedName name="FS06.28._D">'FS06'!$F$34</definedName>
    <definedName name="FS06.28._E">'FS06'!$G$34</definedName>
    <definedName name="FS06.28._F">'FS06'!$H$34</definedName>
    <definedName name="FS06.28._G">'FS06'!$I$34</definedName>
    <definedName name="FS06.28._H">'FS06'!$J$34</definedName>
    <definedName name="FS06.28._I">'FS06'!$K$34</definedName>
    <definedName name="FS06.28._J">'FS06'!$L$34</definedName>
    <definedName name="FS06.28._K">'FS06'!$M$34</definedName>
    <definedName name="FS06.28._L">'FS06'!$N$34</definedName>
    <definedName name="FS06.28._M">'FS06'!$O$34</definedName>
    <definedName name="FS06.28._N">'FS06'!$P$34</definedName>
    <definedName name="FS06.28._O">'FS06'!$Q$34</definedName>
    <definedName name="FS06.28._P">'FS06'!$R$34</definedName>
    <definedName name="FS06.29._0">'FS06'!$C$35</definedName>
    <definedName name="FS06.29._B">'FS06'!$D$35</definedName>
    <definedName name="FS06.29._C">'FS06'!$E$35</definedName>
    <definedName name="FS06.29._D">'FS06'!$F$35</definedName>
    <definedName name="FS06.29._E">'FS06'!$G$35</definedName>
    <definedName name="FS06.29._F">'FS06'!$H$35</definedName>
    <definedName name="FS06.29._G">'FS06'!$I$35</definedName>
    <definedName name="FS06.29._H">'FS06'!$J$35</definedName>
    <definedName name="FS06.29._I">'FS06'!$K$35</definedName>
    <definedName name="FS06.29._J">'FS06'!$L$35</definedName>
    <definedName name="FS06.29._K">'FS06'!$M$35</definedName>
    <definedName name="FS06.29._L">'FS06'!$N$35</definedName>
    <definedName name="FS06.29._M">'FS06'!$O$35</definedName>
    <definedName name="FS06.29._N">'FS06'!$P$35</definedName>
    <definedName name="FS06.29._O">'FS06'!$Q$35</definedName>
    <definedName name="FS06.29._P">'FS06'!$R$35</definedName>
    <definedName name="FS06.3._0">'FS06'!$C$9</definedName>
    <definedName name="FS06.3._B">'FS06'!$D$9</definedName>
    <definedName name="FS06.3._C">'FS06'!$E$9</definedName>
    <definedName name="FS06.3._D">'FS06'!$F$9</definedName>
    <definedName name="FS06.3._E">'FS06'!$G$9</definedName>
    <definedName name="FS06.3._F">'FS06'!$H$9</definedName>
    <definedName name="FS06.3._G">'FS06'!$I$9</definedName>
    <definedName name="FS06.3._H">'FS06'!$J$9</definedName>
    <definedName name="FS06.3._I">'FS06'!$K$9</definedName>
    <definedName name="FS06.3._J">'FS06'!$L$9</definedName>
    <definedName name="FS06.3._K">'FS06'!$M$9</definedName>
    <definedName name="FS06.3._L">'FS06'!$N$9</definedName>
    <definedName name="FS06.3._M">'FS06'!$O$9</definedName>
    <definedName name="FS06.3._N">'FS06'!$P$9</definedName>
    <definedName name="FS06.3._O">'FS06'!$Q$9</definedName>
    <definedName name="FS06.3._P">'FS06'!$R$9</definedName>
    <definedName name="FS06.30._0">'FS06'!$C$36</definedName>
    <definedName name="FS06.30._B">'FS06'!$D$36</definedName>
    <definedName name="FS06.30._C">'FS06'!$E$36</definedName>
    <definedName name="FS06.30._D">'FS06'!$F$36</definedName>
    <definedName name="FS06.30._E">'FS06'!$G$36</definedName>
    <definedName name="FS06.30._F">'FS06'!$H$36</definedName>
    <definedName name="FS06.30._G">'FS06'!$I$36</definedName>
    <definedName name="FS06.30._H">'FS06'!$J$36</definedName>
    <definedName name="FS06.30._I">'FS06'!$K$36</definedName>
    <definedName name="FS06.30._J">'FS06'!$L$36</definedName>
    <definedName name="FS06.30._K">'FS06'!$M$36</definedName>
    <definedName name="FS06.30._L">'FS06'!$N$36</definedName>
    <definedName name="FS06.30._M">'FS06'!$O$36</definedName>
    <definedName name="FS06.30._N">'FS06'!$P$36</definedName>
    <definedName name="FS06.30._O">'FS06'!$Q$36</definedName>
    <definedName name="FS06.30._P">'FS06'!$R$36</definedName>
    <definedName name="FS06.31._0">'FS06'!$C$37</definedName>
    <definedName name="FS06.31._B">'FS06'!$D$37</definedName>
    <definedName name="FS06.31._C">'FS06'!$E$37</definedName>
    <definedName name="FS06.31._D">'FS06'!$F$37</definedName>
    <definedName name="FS06.31._E">'FS06'!$G$37</definedName>
    <definedName name="FS06.31._F">'FS06'!$H$37</definedName>
    <definedName name="FS06.31._G">'FS06'!$I$37</definedName>
    <definedName name="FS06.31._H">'FS06'!$J$37</definedName>
    <definedName name="FS06.31._I">'FS06'!$K$37</definedName>
    <definedName name="FS06.31._J">'FS06'!$L$37</definedName>
    <definedName name="FS06.31._K">'FS06'!$M$37</definedName>
    <definedName name="FS06.31._L">'FS06'!$N$37</definedName>
    <definedName name="FS06.31._M">'FS06'!$O$37</definedName>
    <definedName name="FS06.31._N">'FS06'!$P$37</definedName>
    <definedName name="FS06.31._O">'FS06'!$Q$37</definedName>
    <definedName name="FS06.31._P">'FS06'!$R$37</definedName>
    <definedName name="FS06.32._0">'FS06'!$C$38</definedName>
    <definedName name="FS06.32._B">'FS06'!$D$38</definedName>
    <definedName name="FS06.32._C">'FS06'!$E$38</definedName>
    <definedName name="FS06.32._D">'FS06'!$F$38</definedName>
    <definedName name="FS06.32._E">'FS06'!$G$38</definedName>
    <definedName name="FS06.32._F">'FS06'!$H$38</definedName>
    <definedName name="FS06.32._G">'FS06'!$I$38</definedName>
    <definedName name="FS06.32._H">'FS06'!$J$38</definedName>
    <definedName name="FS06.32._I">'FS06'!$K$38</definedName>
    <definedName name="FS06.32._J">'FS06'!$L$38</definedName>
    <definedName name="FS06.32._K">'FS06'!$M$38</definedName>
    <definedName name="FS06.32._L">'FS06'!$N$38</definedName>
    <definedName name="FS06.32._M">'FS06'!$O$38</definedName>
    <definedName name="FS06.32._N">'FS06'!$P$38</definedName>
    <definedName name="FS06.32._O">'FS06'!$Q$38</definedName>
    <definedName name="FS06.32._P">'FS06'!$R$38</definedName>
    <definedName name="FS06.33._0">'FS06'!$C$39</definedName>
    <definedName name="FS06.33._B">'FS06'!$D$39</definedName>
    <definedName name="FS06.33._C">'FS06'!$E$39</definedName>
    <definedName name="FS06.33._D">'FS06'!$F$39</definedName>
    <definedName name="FS06.33._E">'FS06'!$G$39</definedName>
    <definedName name="FS06.33._F">'FS06'!$H$39</definedName>
    <definedName name="FS06.33._G">'FS06'!$I$39</definedName>
    <definedName name="FS06.33._H">'FS06'!$J$39</definedName>
    <definedName name="FS06.33._I">'FS06'!$K$39</definedName>
    <definedName name="FS06.33._J">'FS06'!$L$39</definedName>
    <definedName name="FS06.33._K">'FS06'!$M$39</definedName>
    <definedName name="FS06.33._L">'FS06'!$N$39</definedName>
    <definedName name="FS06.33._M">'FS06'!$O$39</definedName>
    <definedName name="FS06.33._N">'FS06'!$P$39</definedName>
    <definedName name="FS06.33._O">'FS06'!$Q$39</definedName>
    <definedName name="FS06.33._P">'FS06'!$R$39</definedName>
    <definedName name="FS06.34._0">'FS06'!$C$40</definedName>
    <definedName name="FS06.34._B">'FS06'!$D$40</definedName>
    <definedName name="FS06.34._C">'FS06'!$E$40</definedName>
    <definedName name="FS06.34._D">'FS06'!$F$40</definedName>
    <definedName name="FS06.34._E">'FS06'!$G$40</definedName>
    <definedName name="FS06.34._F">'FS06'!$H$40</definedName>
    <definedName name="FS06.34._G">'FS06'!$I$40</definedName>
    <definedName name="FS06.34._H">'FS06'!$J$40</definedName>
    <definedName name="FS06.34._I">'FS06'!$K$40</definedName>
    <definedName name="FS06.34._J">'FS06'!$L$40</definedName>
    <definedName name="FS06.34._K">'FS06'!$M$40</definedName>
    <definedName name="FS06.34._L">'FS06'!$N$40</definedName>
    <definedName name="FS06.34._M">'FS06'!$O$40</definedName>
    <definedName name="FS06.34._N">'FS06'!$P$40</definedName>
    <definedName name="FS06.34._O">'FS06'!$Q$40</definedName>
    <definedName name="FS06.34._P">'FS06'!$R$40</definedName>
    <definedName name="FS06.35._0">'FS06'!$C$41</definedName>
    <definedName name="FS06.35._B">'FS06'!$D$41</definedName>
    <definedName name="FS06.35._C">'FS06'!$E$41</definedName>
    <definedName name="FS06.35._D">'FS06'!$F$41</definedName>
    <definedName name="FS06.35._E">'FS06'!$G$41</definedName>
    <definedName name="FS06.35._F">'FS06'!$H$41</definedName>
    <definedName name="FS06.35._G">'FS06'!$I$41</definedName>
    <definedName name="FS06.35._H">'FS06'!$J$41</definedName>
    <definedName name="FS06.35._I">'FS06'!$K$41</definedName>
    <definedName name="FS06.35._J">'FS06'!$L$41</definedName>
    <definedName name="FS06.35._K">'FS06'!$M$41</definedName>
    <definedName name="FS06.35._L">'FS06'!$N$41</definedName>
    <definedName name="FS06.35._M">'FS06'!$O$41</definedName>
    <definedName name="FS06.35._N">'FS06'!$P$41</definedName>
    <definedName name="FS06.35._O">'FS06'!$Q$41</definedName>
    <definedName name="FS06.35._P">'FS06'!$R$41</definedName>
    <definedName name="FS06.36._0">'FS06'!$C$42</definedName>
    <definedName name="FS06.36._B">'FS06'!$D$42</definedName>
    <definedName name="FS06.36._C">'FS06'!$E$42</definedName>
    <definedName name="FS06.36._D">'FS06'!$F$42</definedName>
    <definedName name="FS06.36._E">'FS06'!$G$42</definedName>
    <definedName name="FS06.36._F">'FS06'!$H$42</definedName>
    <definedName name="FS06.36._G">'FS06'!$I$42</definedName>
    <definedName name="FS06.36._H">'FS06'!$J$42</definedName>
    <definedName name="FS06.36._I">'FS06'!$K$42</definedName>
    <definedName name="FS06.36._J">'FS06'!$L$42</definedName>
    <definedName name="FS06.36._K">'FS06'!$M$42</definedName>
    <definedName name="FS06.36._L">'FS06'!$N$42</definedName>
    <definedName name="FS06.36._M">'FS06'!$O$42</definedName>
    <definedName name="FS06.36._N">'FS06'!$P$42</definedName>
    <definedName name="FS06.36._O">'FS06'!$Q$42</definedName>
    <definedName name="FS06.36._P">'FS06'!$R$42</definedName>
    <definedName name="FS06.37._0">'FS06'!$C$43</definedName>
    <definedName name="FS06.37._B">'FS06'!$D$43</definedName>
    <definedName name="FS06.37._C">'FS06'!$E$43</definedName>
    <definedName name="FS06.37._D">'FS06'!$F$43</definedName>
    <definedName name="FS06.37._E">'FS06'!$G$43</definedName>
    <definedName name="FS06.37._F">'FS06'!$H$43</definedName>
    <definedName name="FS06.37._G">'FS06'!$I$43</definedName>
    <definedName name="FS06.37._H">'FS06'!$J$43</definedName>
    <definedName name="FS06.37._I">'FS06'!$K$43</definedName>
    <definedName name="FS06.37._J">'FS06'!$L$43</definedName>
    <definedName name="FS06.37._K">'FS06'!$M$43</definedName>
    <definedName name="FS06.37._L">'FS06'!$N$43</definedName>
    <definedName name="FS06.37._M">'FS06'!$O$43</definedName>
    <definedName name="FS06.37._N">'FS06'!$P$43</definedName>
    <definedName name="FS06.37._O">'FS06'!$Q$43</definedName>
    <definedName name="FS06.37._P">'FS06'!$R$43</definedName>
    <definedName name="FS06.38._0">'FS06'!$C$44</definedName>
    <definedName name="FS06.38._B">'FS06'!$D$44</definedName>
    <definedName name="FS06.38._C">'FS06'!$E$44</definedName>
    <definedName name="FS06.38._D">'FS06'!$F$44</definedName>
    <definedName name="FS06.38._E">'FS06'!$G$44</definedName>
    <definedName name="FS06.38._F">'FS06'!$H$44</definedName>
    <definedName name="FS06.38._G">'FS06'!$I$44</definedName>
    <definedName name="FS06.38._H">'FS06'!$J$44</definedName>
    <definedName name="FS06.38._I">'FS06'!$K$44</definedName>
    <definedName name="FS06.38._J">'FS06'!$L$44</definedName>
    <definedName name="FS06.38._K">'FS06'!$M$44</definedName>
    <definedName name="FS06.38._L">'FS06'!$N$44</definedName>
    <definedName name="FS06.38._M">'FS06'!$O$44</definedName>
    <definedName name="FS06.38._N">'FS06'!$P$44</definedName>
    <definedName name="FS06.38._O">'FS06'!$Q$44</definedName>
    <definedName name="FS06.38._P">'FS06'!$R$44</definedName>
    <definedName name="FS06.39._0">'FS06'!$C$45</definedName>
    <definedName name="FS06.39._B">'FS06'!$D$45</definedName>
    <definedName name="FS06.39._C">'FS06'!$E$45</definedName>
    <definedName name="FS06.39._D">'FS06'!$F$45</definedName>
    <definedName name="FS06.39._E">'FS06'!$G$45</definedName>
    <definedName name="FS06.39._F">'FS06'!$H$45</definedName>
    <definedName name="FS06.39._G">'FS06'!$I$45</definedName>
    <definedName name="FS06.39._H">'FS06'!$J$45</definedName>
    <definedName name="FS06.39._I">'FS06'!$K$45</definedName>
    <definedName name="FS06.39._J">'FS06'!$L$45</definedName>
    <definedName name="FS06.39._K">'FS06'!$M$45</definedName>
    <definedName name="FS06.39._L">'FS06'!$N$45</definedName>
    <definedName name="FS06.39._M">'FS06'!$O$45</definedName>
    <definedName name="FS06.39._N">'FS06'!$P$45</definedName>
    <definedName name="FS06.39._O">'FS06'!$Q$45</definedName>
    <definedName name="FS06.39._P">'FS06'!$R$45</definedName>
    <definedName name="FS06.4._0">'FS06'!$C$10</definedName>
    <definedName name="FS06.4._B">'FS06'!$D$10</definedName>
    <definedName name="FS06.4._C">'FS06'!$E$10</definedName>
    <definedName name="FS06.4._D">'FS06'!$F$10</definedName>
    <definedName name="FS06.4._E">'FS06'!$G$10</definedName>
    <definedName name="FS06.4._F">'FS06'!$H$10</definedName>
    <definedName name="FS06.4._G">'FS06'!$I$10</definedName>
    <definedName name="FS06.4._H">'FS06'!$J$10</definedName>
    <definedName name="FS06.4._I">'FS06'!$K$10</definedName>
    <definedName name="FS06.4._J">'FS06'!$L$10</definedName>
    <definedName name="FS06.4._K">'FS06'!$M$10</definedName>
    <definedName name="FS06.4._L">'FS06'!$N$10</definedName>
    <definedName name="FS06.4._M">'FS06'!$O$10</definedName>
    <definedName name="FS06.4._N">'FS06'!$P$10</definedName>
    <definedName name="FS06.4._O">'FS06'!$Q$10</definedName>
    <definedName name="FS06.4._P">'FS06'!$R$10</definedName>
    <definedName name="FS06.40._0">'FS06'!$C$46</definedName>
    <definedName name="FS06.40._B">'FS06'!$D$46</definedName>
    <definedName name="FS06.40._C">'FS06'!$E$46</definedName>
    <definedName name="FS06.40._D">'FS06'!$F$46</definedName>
    <definedName name="FS06.40._E">'FS06'!$G$46</definedName>
    <definedName name="FS06.40._F">'FS06'!$H$46</definedName>
    <definedName name="FS06.40._G">'FS06'!$I$46</definedName>
    <definedName name="FS06.40._H">'FS06'!$J$46</definedName>
    <definedName name="FS06.40._I">'FS06'!$K$46</definedName>
    <definedName name="FS06.40._J">'FS06'!$L$46</definedName>
    <definedName name="FS06.40._K">'FS06'!$M$46</definedName>
    <definedName name="FS06.40._L">'FS06'!$N$46</definedName>
    <definedName name="FS06.40._M">'FS06'!$O$46</definedName>
    <definedName name="FS06.40._N">'FS06'!$P$46</definedName>
    <definedName name="FS06.40._O">'FS06'!$Q$46</definedName>
    <definedName name="FS06.40._P">'FS06'!$R$46</definedName>
    <definedName name="FS06.41._0">'FS06'!$C$47</definedName>
    <definedName name="FS06.41._B">'FS06'!$D$47</definedName>
    <definedName name="FS06.41._C">'FS06'!$E$47</definedName>
    <definedName name="FS06.41._D">'FS06'!$F$47</definedName>
    <definedName name="FS06.41._E">'FS06'!$G$47</definedName>
    <definedName name="FS06.41._F">'FS06'!$H$47</definedName>
    <definedName name="FS06.41._G">'FS06'!$I$47</definedName>
    <definedName name="FS06.41._H">'FS06'!$J$47</definedName>
    <definedName name="FS06.41._I">'FS06'!$K$47</definedName>
    <definedName name="FS06.41._J">'FS06'!$L$47</definedName>
    <definedName name="FS06.41._K">'FS06'!$M$47</definedName>
    <definedName name="FS06.41._L">'FS06'!$N$47</definedName>
    <definedName name="FS06.41._M">'FS06'!$O$47</definedName>
    <definedName name="FS06.41._N">'FS06'!$P$47</definedName>
    <definedName name="FS06.41._O">'FS06'!$Q$47</definedName>
    <definedName name="FS06.41._P">'FS06'!$R$47</definedName>
    <definedName name="FS06.42._0">'FS06'!$C$48</definedName>
    <definedName name="FS06.42._B">'FS06'!$D$48</definedName>
    <definedName name="FS06.42._C">'FS06'!$E$48</definedName>
    <definedName name="FS06.42._D">'FS06'!$F$48</definedName>
    <definedName name="FS06.42._E">'FS06'!$G$48</definedName>
    <definedName name="FS06.42._F">'FS06'!$H$48</definedName>
    <definedName name="FS06.42._G">'FS06'!$I$48</definedName>
    <definedName name="FS06.42._H">'FS06'!$J$48</definedName>
    <definedName name="FS06.42._I">'FS06'!$K$48</definedName>
    <definedName name="FS06.42._J">'FS06'!$L$48</definedName>
    <definedName name="FS06.42._K">'FS06'!$M$48</definedName>
    <definedName name="FS06.42._L">'FS06'!$N$48</definedName>
    <definedName name="FS06.42._M">'FS06'!$O$48</definedName>
    <definedName name="FS06.42._N">'FS06'!$P$48</definedName>
    <definedName name="FS06.42._O">'FS06'!$Q$48</definedName>
    <definedName name="FS06.42._P">'FS06'!$R$48</definedName>
    <definedName name="FS06.43._0">'FS06'!$C$49</definedName>
    <definedName name="FS06.43._B">'FS06'!$D$49</definedName>
    <definedName name="FS06.43._C">'FS06'!$E$49</definedName>
    <definedName name="FS06.43._D">'FS06'!$F$49</definedName>
    <definedName name="FS06.43._E">'FS06'!$G$49</definedName>
    <definedName name="FS06.43._F">'FS06'!$H$49</definedName>
    <definedName name="FS06.43._G">'FS06'!$I$49</definedName>
    <definedName name="FS06.43._H">'FS06'!$J$49</definedName>
    <definedName name="FS06.43._I">'FS06'!$K$49</definedName>
    <definedName name="FS06.43._J">'FS06'!$L$49</definedName>
    <definedName name="FS06.43._K">'FS06'!$M$49</definedName>
    <definedName name="FS06.43._L">'FS06'!$N$49</definedName>
    <definedName name="FS06.43._M">'FS06'!$O$49</definedName>
    <definedName name="FS06.43._N">'FS06'!$P$49</definedName>
    <definedName name="FS06.43._O">'FS06'!$Q$49</definedName>
    <definedName name="FS06.43._P">'FS06'!$R$49</definedName>
    <definedName name="FS06.44._0">'FS06'!$C$50</definedName>
    <definedName name="FS06.44._B">'FS06'!$D$50</definedName>
    <definedName name="FS06.44._C">'FS06'!$E$50</definedName>
    <definedName name="FS06.44._D">'FS06'!$F$50</definedName>
    <definedName name="FS06.44._E">'FS06'!$G$50</definedName>
    <definedName name="FS06.44._F">'FS06'!$H$50</definedName>
    <definedName name="FS06.44._G">'FS06'!$I$50</definedName>
    <definedName name="FS06.44._H">'FS06'!$J$50</definedName>
    <definedName name="FS06.44._I">'FS06'!$K$50</definedName>
    <definedName name="FS06.44._J">'FS06'!$L$50</definedName>
    <definedName name="FS06.44._K">'FS06'!$M$50</definedName>
    <definedName name="FS06.44._L">'FS06'!$N$50</definedName>
    <definedName name="FS06.44._M">'FS06'!$O$50</definedName>
    <definedName name="FS06.44._N">'FS06'!$P$50</definedName>
    <definedName name="FS06.44._O">'FS06'!$Q$50</definedName>
    <definedName name="FS06.44._P">'FS06'!$R$50</definedName>
    <definedName name="FS06.45._0">'FS06'!$C$51</definedName>
    <definedName name="FS06.45._B">'FS06'!$D$51</definedName>
    <definedName name="FS06.45._C">'FS06'!$E$51</definedName>
    <definedName name="FS06.45._D">'FS06'!$F$51</definedName>
    <definedName name="FS06.45._E">'FS06'!$G$51</definedName>
    <definedName name="FS06.45._F">'FS06'!$H$51</definedName>
    <definedName name="FS06.45._G">'FS06'!$I$51</definedName>
    <definedName name="FS06.45._H">'FS06'!$J$51</definedName>
    <definedName name="FS06.45._I">'FS06'!$K$51</definedName>
    <definedName name="FS06.45._J">'FS06'!$L$51</definedName>
    <definedName name="FS06.45._K">'FS06'!$M$51</definedName>
    <definedName name="FS06.45._L">'FS06'!$N$51</definedName>
    <definedName name="FS06.45._M">'FS06'!$O$51</definedName>
    <definedName name="FS06.45._N">'FS06'!$P$51</definedName>
    <definedName name="FS06.45._O">'FS06'!$Q$51</definedName>
    <definedName name="FS06.45._P">'FS06'!$R$51</definedName>
    <definedName name="FS06.46._0">'FS06'!$C$52</definedName>
    <definedName name="FS06.46._B">'FS06'!$D$52</definedName>
    <definedName name="FS06.46._C">'FS06'!$E$52</definedName>
    <definedName name="FS06.46._D">'FS06'!$F$52</definedName>
    <definedName name="FS06.46._E">'FS06'!$G$52</definedName>
    <definedName name="FS06.46._F">'FS06'!$H$52</definedName>
    <definedName name="FS06.46._G">'FS06'!$I$52</definedName>
    <definedName name="FS06.46._H">'FS06'!$J$52</definedName>
    <definedName name="FS06.46._I">'FS06'!$K$52</definedName>
    <definedName name="FS06.46._J">'FS06'!$L$52</definedName>
    <definedName name="FS06.46._K">'FS06'!$M$52</definedName>
    <definedName name="FS06.46._L">'FS06'!$N$52</definedName>
    <definedName name="FS06.46._M">'FS06'!$O$52</definedName>
    <definedName name="FS06.46._N">'FS06'!$P$52</definedName>
    <definedName name="FS06.46._O">'FS06'!$Q$52</definedName>
    <definedName name="FS06.46._P">'FS06'!$R$52</definedName>
    <definedName name="FS06.47._0">'FS06'!$C$53</definedName>
    <definedName name="FS06.47._B">'FS06'!$D$53</definedName>
    <definedName name="FS06.47._C">'FS06'!$E$53</definedName>
    <definedName name="FS06.47._D">'FS06'!$F$53</definedName>
    <definedName name="FS06.47._E">'FS06'!$G$53</definedName>
    <definedName name="FS06.47._F">'FS06'!$H$53</definedName>
    <definedName name="FS06.47._G">'FS06'!$I$53</definedName>
    <definedName name="FS06.47._H">'FS06'!$J$53</definedName>
    <definedName name="FS06.47._I">'FS06'!$K$53</definedName>
    <definedName name="FS06.47._J">'FS06'!$L$53</definedName>
    <definedName name="FS06.47._K">'FS06'!$M$53</definedName>
    <definedName name="FS06.47._L">'FS06'!$N$53</definedName>
    <definedName name="FS06.47._M">'FS06'!$O$53</definedName>
    <definedName name="FS06.47._N">'FS06'!$P$53</definedName>
    <definedName name="FS06.47._O">'FS06'!$Q$53</definedName>
    <definedName name="FS06.47._P">'FS06'!$R$53</definedName>
    <definedName name="FS06.48._0">'FS06'!$C$54</definedName>
    <definedName name="FS06.48._B">'FS06'!$D$54</definedName>
    <definedName name="FS06.48._C">'FS06'!$E$54</definedName>
    <definedName name="FS06.48._D">'FS06'!$F$54</definedName>
    <definedName name="FS06.48._E">'FS06'!$G$54</definedName>
    <definedName name="FS06.48._F">'FS06'!$H$54</definedName>
    <definedName name="FS06.48._G">'FS06'!$I$54</definedName>
    <definedName name="FS06.48._H">'FS06'!$J$54</definedName>
    <definedName name="FS06.48._I">'FS06'!$K$54</definedName>
    <definedName name="FS06.48._J">'FS06'!$L$54</definedName>
    <definedName name="FS06.48._K">'FS06'!$M$54</definedName>
    <definedName name="FS06.48._L">'FS06'!$N$54</definedName>
    <definedName name="FS06.48._M">'FS06'!$O$54</definedName>
    <definedName name="FS06.48._N">'FS06'!$P$54</definedName>
    <definedName name="FS06.48._O">'FS06'!$Q$54</definedName>
    <definedName name="FS06.48._P">'FS06'!$R$54</definedName>
    <definedName name="FS06.49._0">'FS06'!$C$55</definedName>
    <definedName name="FS06.49._B">'FS06'!$D$55</definedName>
    <definedName name="FS06.49._C">'FS06'!$E$55</definedName>
    <definedName name="FS06.49._D">'FS06'!$F$55</definedName>
    <definedName name="FS06.49._E">'FS06'!$G$55</definedName>
    <definedName name="FS06.49._F">'FS06'!$H$55</definedName>
    <definedName name="FS06.49._G">'FS06'!$I$55</definedName>
    <definedName name="FS06.49._H">'FS06'!$J$55</definedName>
    <definedName name="FS06.49._I">'FS06'!$K$55</definedName>
    <definedName name="FS06.49._J">'FS06'!$L$55</definedName>
    <definedName name="FS06.49._K">'FS06'!$M$55</definedName>
    <definedName name="FS06.49._L">'FS06'!$N$55</definedName>
    <definedName name="FS06.49._M">'FS06'!$O$55</definedName>
    <definedName name="FS06.49._N">'FS06'!$P$55</definedName>
    <definedName name="FS06.49._O">'FS06'!$Q$55</definedName>
    <definedName name="FS06.49._P">'FS06'!$R$55</definedName>
    <definedName name="FS06.5._0">'FS06'!$C$11</definedName>
    <definedName name="FS06.5._B">'FS06'!$D$11</definedName>
    <definedName name="FS06.5._C">'FS06'!$E$11</definedName>
    <definedName name="FS06.5._D">'FS06'!$F$11</definedName>
    <definedName name="FS06.5._E">'FS06'!$G$11</definedName>
    <definedName name="FS06.5._F">'FS06'!$H$11</definedName>
    <definedName name="FS06.5._G">'FS06'!$I$11</definedName>
    <definedName name="FS06.5._H">'FS06'!$J$11</definedName>
    <definedName name="FS06.5._I">'FS06'!$K$11</definedName>
    <definedName name="FS06.5._J">'FS06'!$L$11</definedName>
    <definedName name="FS06.5._K">'FS06'!$M$11</definedName>
    <definedName name="FS06.5._L">'FS06'!$N$11</definedName>
    <definedName name="FS06.5._M">'FS06'!$O$11</definedName>
    <definedName name="FS06.5._N">'FS06'!$P$11</definedName>
    <definedName name="FS06.5._O">'FS06'!$Q$11</definedName>
    <definedName name="FS06.5._P">'FS06'!$R$11</definedName>
    <definedName name="FS06.50._0">'FS06'!$C$56</definedName>
    <definedName name="FS06.50._B">'FS06'!$D$56</definedName>
    <definedName name="FS06.50._C">'FS06'!$E$56</definedName>
    <definedName name="FS06.50._D">'FS06'!$F$56</definedName>
    <definedName name="FS06.50._E">'FS06'!$G$56</definedName>
    <definedName name="FS06.50._F">'FS06'!$H$56</definedName>
    <definedName name="FS06.50._G">'FS06'!$I$56</definedName>
    <definedName name="FS06.50._H">'FS06'!$J$56</definedName>
    <definedName name="FS06.50._I">'FS06'!$K$56</definedName>
    <definedName name="FS06.50._J">'FS06'!$L$56</definedName>
    <definedName name="FS06.50._K">'FS06'!$M$56</definedName>
    <definedName name="FS06.50._L">'FS06'!$N$56</definedName>
    <definedName name="FS06.50._M">'FS06'!$O$56</definedName>
    <definedName name="FS06.50._N">'FS06'!$P$56</definedName>
    <definedName name="FS06.50._O">'FS06'!$Q$56</definedName>
    <definedName name="FS06.50._P">'FS06'!$R$56</definedName>
    <definedName name="FS06.6._0">'FS06'!$C$12</definedName>
    <definedName name="FS06.6._B">'FS06'!$D$12</definedName>
    <definedName name="FS06.6._C">'FS06'!$E$12</definedName>
    <definedName name="FS06.6._D">'FS06'!$F$12</definedName>
    <definedName name="FS06.6._E">'FS06'!$G$12</definedName>
    <definedName name="FS06.6._F">'FS06'!$H$12</definedName>
    <definedName name="FS06.6._G">'FS06'!$I$12</definedName>
    <definedName name="FS06.6._H">'FS06'!$J$12</definedName>
    <definedName name="FS06.6._I">'FS06'!$K$12</definedName>
    <definedName name="FS06.6._J">'FS06'!$L$12</definedName>
    <definedName name="FS06.6._K">'FS06'!$M$12</definedName>
    <definedName name="FS06.6._L">'FS06'!$N$12</definedName>
    <definedName name="FS06.6._M">'FS06'!$O$12</definedName>
    <definedName name="FS06.6._N">'FS06'!$P$12</definedName>
    <definedName name="FS06.6._O">'FS06'!$Q$12</definedName>
    <definedName name="FS06.6._P">'FS06'!$R$12</definedName>
    <definedName name="FS06.7._0">'FS06'!$C$13</definedName>
    <definedName name="FS06.7._B">'FS06'!$D$13</definedName>
    <definedName name="FS06.7._C">'FS06'!$E$13</definedName>
    <definedName name="FS06.7._D">'FS06'!$F$13</definedName>
    <definedName name="FS06.7._E">'FS06'!$G$13</definedName>
    <definedName name="FS06.7._F">'FS06'!$H$13</definedName>
    <definedName name="FS06.7._G">'FS06'!$I$13</definedName>
    <definedName name="FS06.7._H">'FS06'!$J$13</definedName>
    <definedName name="FS06.7._I">'FS06'!$K$13</definedName>
    <definedName name="FS06.7._J">'FS06'!$L$13</definedName>
    <definedName name="FS06.7._K">'FS06'!$M$13</definedName>
    <definedName name="FS06.7._L">'FS06'!$N$13</definedName>
    <definedName name="FS06.7._M">'FS06'!$O$13</definedName>
    <definedName name="FS06.7._N">'FS06'!$P$13</definedName>
    <definedName name="FS06.7._O">'FS06'!$Q$13</definedName>
    <definedName name="FS06.7._P">'FS06'!$R$13</definedName>
    <definedName name="FS06.8._0">'FS06'!$C$14</definedName>
    <definedName name="FS06.8._B">'FS06'!$D$14</definedName>
    <definedName name="FS06.8._C">'FS06'!$E$14</definedName>
    <definedName name="FS06.8._D">'FS06'!$F$14</definedName>
    <definedName name="FS06.8._E">'FS06'!$G$14</definedName>
    <definedName name="FS06.8._F">'FS06'!$H$14</definedName>
    <definedName name="FS06.8._G">'FS06'!$I$14</definedName>
    <definedName name="FS06.8._H">'FS06'!$J$14</definedName>
    <definedName name="FS06.8._I">'FS06'!$K$14</definedName>
    <definedName name="FS06.8._J">'FS06'!$L$14</definedName>
    <definedName name="FS06.8._K">'FS06'!$M$14</definedName>
    <definedName name="FS06.8._L">'FS06'!$N$14</definedName>
    <definedName name="FS06.8._M">'FS06'!$O$14</definedName>
    <definedName name="FS06.8._N">'FS06'!$P$14</definedName>
    <definedName name="FS06.8._O">'FS06'!$Q$14</definedName>
    <definedName name="FS06.8._P">'FS06'!$R$14</definedName>
    <definedName name="FS06.9._0">'FS06'!$C$15</definedName>
    <definedName name="FS06.9._B">'FS06'!$D$15</definedName>
    <definedName name="FS06.9._C">'FS06'!$E$15</definedName>
    <definedName name="FS06.9._D">'FS06'!$F$15</definedName>
    <definedName name="FS06.9._E">'FS06'!$G$15</definedName>
    <definedName name="FS06.9._F">'FS06'!$H$15</definedName>
    <definedName name="FS06.9._G">'FS06'!$I$15</definedName>
    <definedName name="FS06.9._H">'FS06'!$J$15</definedName>
    <definedName name="FS06.9._I">'FS06'!$K$15</definedName>
    <definedName name="FS06.9._J">'FS06'!$L$15</definedName>
    <definedName name="FS06.9._K">'FS06'!$M$15</definedName>
    <definedName name="FS06.9._L">'FS06'!$N$15</definedName>
    <definedName name="FS06.9._M">'FS06'!$O$15</definedName>
    <definedName name="FS06.9._N">'FS06'!$P$15</definedName>
    <definedName name="FS06.9._O">'FS06'!$Q$15</definedName>
    <definedName name="FS06.9._P">'FS06'!$R$15</definedName>
    <definedName name="FS07.1._A">'FS07'!$D$6</definedName>
    <definedName name="FS07.2._A">'FS07'!$D$7</definedName>
    <definedName name="FS07.3._A">'FS07'!$D$8</definedName>
    <definedName name="FS07.4._A">'FS07'!$D$9</definedName>
    <definedName name="FS07.5._A">'FS07'!$D$10</definedName>
    <definedName name="FS07.6._A">'FS07'!$D$11</definedName>
    <definedName name="FS07.7._A">'FS07'!$D$12</definedName>
    <definedName name="FS07A.1._A">FS07A!$C$7</definedName>
    <definedName name="FS07A.1._B">FS07A!$D$7</definedName>
    <definedName name="FS07A.1._C">FS07A!$E$7</definedName>
    <definedName name="FS07A.1._D">FS07A!$F$7</definedName>
    <definedName name="FS07A.10._A">FS07A!$C$16</definedName>
    <definedName name="FS07A.10._B">FS07A!$D$16</definedName>
    <definedName name="FS07A.10._C">FS07A!$E$16</definedName>
    <definedName name="FS07A.10._D">FS07A!$F$16</definedName>
    <definedName name="FS07A.11._D">FS07A!$F$17</definedName>
    <definedName name="FS07A.11._E">FS07A!$G$17</definedName>
    <definedName name="FS07A.12._D">FS07A!$F$18</definedName>
    <definedName name="FS07A.12._E">FS07A!$G$18</definedName>
    <definedName name="FS07A.2._A">FS07A!$C$8</definedName>
    <definedName name="FS07A.2._B">FS07A!$D$8</definedName>
    <definedName name="FS07A.2._C">FS07A!$E$8</definedName>
    <definedName name="FS07A.2._D">FS07A!$F$8</definedName>
    <definedName name="FS07A.3._A">FS07A!$C$9</definedName>
    <definedName name="FS07A.3._B">FS07A!$D$9</definedName>
    <definedName name="FS07A.3._C">FS07A!$E$9</definedName>
    <definedName name="FS07A.3._D">FS07A!$F$9</definedName>
    <definedName name="FS07A.4._A">FS07A!$C$10</definedName>
    <definedName name="FS07A.4._B">FS07A!$D$10</definedName>
    <definedName name="FS07A.4._C">FS07A!$E$10</definedName>
    <definedName name="FS07A.4._D">FS07A!$F$10</definedName>
    <definedName name="FS07A.5._A">FS07A!$C$11</definedName>
    <definedName name="FS07A.5._B">FS07A!$D$11</definedName>
    <definedName name="FS07A.5._C">FS07A!$E$11</definedName>
    <definedName name="FS07A.5._D">FS07A!$F$11</definedName>
    <definedName name="FS07A.6._A">FS07A!$C$12</definedName>
    <definedName name="FS07A.6._B">FS07A!$D$12</definedName>
    <definedName name="FS07A.6._C">FS07A!$E$12</definedName>
    <definedName name="FS07A.6._D">FS07A!$F$12</definedName>
    <definedName name="FS07A.7._A">FS07A!$C$13</definedName>
    <definedName name="FS07A.7._B">FS07A!$D$13</definedName>
    <definedName name="FS07A.7._C">FS07A!$E$13</definedName>
    <definedName name="FS07A.7._D">FS07A!$F$13</definedName>
    <definedName name="FS07A.8._A">FS07A!$C$14</definedName>
    <definedName name="FS07A.8._B">FS07A!$D$14</definedName>
    <definedName name="FS07A.8._C">FS07A!$E$14</definedName>
    <definedName name="FS07A.8._D">FS07A!$F$14</definedName>
    <definedName name="FS07A.9._A">FS07A!$C$15</definedName>
    <definedName name="FS07A.9._B">FS07A!$D$15</definedName>
    <definedName name="FS07A.9._C">FS07A!$E$15</definedName>
    <definedName name="FS07A.9._D">FS07A!$F$15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1._A">'KO01'!$D$7</definedName>
    <definedName name="KO01.1.1._B">'KO01'!$E$7</definedName>
    <definedName name="KO01.1.1._C">'KO01'!$F$7</definedName>
    <definedName name="KO01.1.1._D">'KO01'!$G$7</definedName>
    <definedName name="KO01.1.1._E">'KO01'!$H$7</definedName>
    <definedName name="KO01.1.1._F">'KO01'!$I$7</definedName>
    <definedName name="KO01.1.1._G">'KO01'!$J$7</definedName>
    <definedName name="KO01.1.2._A">'KO01'!$D$8</definedName>
    <definedName name="KO01.1.2._B">'KO01'!$E$8</definedName>
    <definedName name="KO01.1.2._C">'KO01'!$F$8</definedName>
    <definedName name="KO01.1.2._D">'KO01'!$G$8</definedName>
    <definedName name="KO01.1.2._E">'KO01'!$H$8</definedName>
    <definedName name="KO01.1.2._F">'KO01'!$I$8</definedName>
    <definedName name="KO01.1.2._G">'KO01'!$J$8</definedName>
    <definedName name="KO01.1.3._A">'KO01'!$D$9</definedName>
    <definedName name="KO01.1.3._B">'KO01'!$E$9</definedName>
    <definedName name="KO01.1.3._C">'KO01'!$F$9</definedName>
    <definedName name="KO01.1.3._D">'KO01'!$G$9</definedName>
    <definedName name="KO01.1.3._E">'KO01'!$H$9</definedName>
    <definedName name="KO01.1.3._F">'KO01'!$I$9</definedName>
    <definedName name="KO01.1.3._G">'KO01'!$J$9</definedName>
    <definedName name="KO01.1.4._A">'KO01'!$D$10</definedName>
    <definedName name="KO01.1.4._B">'KO01'!$E$10</definedName>
    <definedName name="KO01.1.4._C">'KO01'!$F$10</definedName>
    <definedName name="KO01.1.4._D">'KO01'!$G$10</definedName>
    <definedName name="KO01.1.4._E">'KO01'!$H$10</definedName>
    <definedName name="KO01.1.4._F">'KO01'!$I$10</definedName>
    <definedName name="KO01.1.4._G">'KO01'!$J$10</definedName>
    <definedName name="KO01.2._A">'KO01'!$D$11</definedName>
    <definedName name="KO01.2._B">'KO01'!$E$11</definedName>
    <definedName name="KO01.2._C">'KO01'!$F$11</definedName>
    <definedName name="KO01.2._D">'KO01'!$G$11</definedName>
    <definedName name="KO01.2._E">'KO01'!$H$11</definedName>
    <definedName name="KO01.2._F">'KO01'!$I$11</definedName>
    <definedName name="KO01.2._G">'KO01'!$J$11</definedName>
    <definedName name="KO01.2.1._A">'KO01'!$D$12</definedName>
    <definedName name="KO01.2.1._B">'KO01'!$E$12</definedName>
    <definedName name="KO01.2.1._C">'KO01'!$F$12</definedName>
    <definedName name="KO01.2.1._D">'KO01'!$G$12</definedName>
    <definedName name="KO01.2.1._E">'KO01'!$H$12</definedName>
    <definedName name="KO01.2.1._F">'KO01'!$I$12</definedName>
    <definedName name="KO01.2.1._G">'KO01'!$J$12</definedName>
    <definedName name="KO01.2.1.1._A">'KO01'!$D$13</definedName>
    <definedName name="KO01.2.1.1._B">'KO01'!$E$13</definedName>
    <definedName name="KO01.2.1.1._C">'KO01'!$F$13</definedName>
    <definedName name="KO01.2.1.1._D">'KO01'!$G$13</definedName>
    <definedName name="KO01.2.1.1._E">'KO01'!$H$13</definedName>
    <definedName name="KO01.2.1.1._F">'KO01'!$I$13</definedName>
    <definedName name="KO01.2.1.1._G">'KO01'!$J$13</definedName>
    <definedName name="KO01.2.1.2._A">'KO01'!$D$14</definedName>
    <definedName name="KO01.2.1.2._B">'KO01'!$E$14</definedName>
    <definedName name="KO01.2.1.2._C">'KO01'!$F$14</definedName>
    <definedName name="KO01.2.1.2._D">'KO01'!$G$14</definedName>
    <definedName name="KO01.2.1.2._E">'KO01'!$H$14</definedName>
    <definedName name="KO01.2.1.2._F">'KO01'!$I$14</definedName>
    <definedName name="KO01.2.1.2._G">'KO01'!$J$14</definedName>
    <definedName name="KO01.2.1.3._A">'KO01'!$D$15</definedName>
    <definedName name="KO01.2.1.3._B">'KO01'!$E$15</definedName>
    <definedName name="KO01.2.1.3._C">'KO01'!$F$15</definedName>
    <definedName name="KO01.2.1.3._D">'KO01'!$G$15</definedName>
    <definedName name="KO01.2.1.3._E">'KO01'!$H$15</definedName>
    <definedName name="KO01.2.1.3._F">'KO01'!$I$15</definedName>
    <definedName name="KO01.2.1.3._G">'KO01'!$J$15</definedName>
    <definedName name="KO01.2.2._A">'KO01'!$D$16</definedName>
    <definedName name="KO01.2.2._B">'KO01'!$E$16</definedName>
    <definedName name="KO01.2.2._C">'KO01'!$F$16</definedName>
    <definedName name="KO01.2.2._D">'KO01'!$G$16</definedName>
    <definedName name="KO01.2.2._E">'KO01'!$H$16</definedName>
    <definedName name="KO01.2.2._F">'KO01'!$I$16</definedName>
    <definedName name="KO01.2.2._G">'KO01'!$J$16</definedName>
    <definedName name="KO01.2.2.1._A">'KO01'!$D$17</definedName>
    <definedName name="KO01.2.2.1._B">'KO01'!$E$17</definedName>
    <definedName name="KO01.2.2.1._C">'KO01'!$F$17</definedName>
    <definedName name="KO01.2.2.1._D">'KO01'!$G$17</definedName>
    <definedName name="KO01.2.2.1._E">'KO01'!$H$17</definedName>
    <definedName name="KO01.2.2.1._F">'KO01'!$I$17</definedName>
    <definedName name="KO01.2.2.1._G">'KO01'!$J$17</definedName>
    <definedName name="KO01.2.2.2._A">'KO01'!$D$18</definedName>
    <definedName name="KO01.2.2.2._B">'KO01'!$E$18</definedName>
    <definedName name="KO01.2.2.2._C">'KO01'!$F$18</definedName>
    <definedName name="KO01.2.2.2._D">'KO01'!$G$18</definedName>
    <definedName name="KO01.2.2.2._E">'KO01'!$H$18</definedName>
    <definedName name="KO01.2.2.2._F">'KO01'!$I$18</definedName>
    <definedName name="KO01.2.2.2._G">'KO01'!$J$18</definedName>
    <definedName name="KO01.2.2.3._A">'KO01'!$D$19</definedName>
    <definedName name="KO01.2.2.3._B">'KO01'!$E$19</definedName>
    <definedName name="KO01.2.2.3._C">'KO01'!$F$19</definedName>
    <definedName name="KO01.2.2.3._D">'KO01'!$G$19</definedName>
    <definedName name="KO01.2.2.3._E">'KO01'!$H$19</definedName>
    <definedName name="KO01.2.2.3._F">'KO01'!$I$19</definedName>
    <definedName name="KO01.2.2.3._G">'KO01'!$J$19</definedName>
    <definedName name="KO01.2.3._A">'KO01'!$D$20</definedName>
    <definedName name="KO01.2.3._B">'KO01'!$E$20</definedName>
    <definedName name="KO01.2.3._C">'KO01'!$F$20</definedName>
    <definedName name="KO01.2.3._D">'KO01'!$G$20</definedName>
    <definedName name="KO01.2.3._E">'KO01'!$H$20</definedName>
    <definedName name="KO01.2.3._F">'KO01'!$I$20</definedName>
    <definedName name="KO01.2.3._G">'KO01'!$J$20</definedName>
    <definedName name="KO01.2.3.1._A">'KO01'!$D$21</definedName>
    <definedName name="KO01.2.3.1._B">'KO01'!$E$21</definedName>
    <definedName name="KO01.2.3.1._C">'KO01'!$F$21</definedName>
    <definedName name="KO01.2.3.1._D">'KO01'!$G$21</definedName>
    <definedName name="KO01.2.3.1._E">'KO01'!$H$21</definedName>
    <definedName name="KO01.2.3.1._F">'KO01'!$I$21</definedName>
    <definedName name="KO01.2.3.1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P01.1._A">'KP01'!$D$6</definedName>
    <definedName name="KP01.2._A">'KP01'!$D$7</definedName>
    <definedName name="KP01.3._A">'KP01'!$D$8</definedName>
    <definedName name="KP01.4._A">'KP01'!$D$9</definedName>
    <definedName name="KP01.5._A">'KP01'!$D$10</definedName>
    <definedName name="KP01.6._A">'KP01'!$D$11</definedName>
    <definedName name="KPiO01.1._A">KPiO01!$D$6</definedName>
    <definedName name="KPiO01.2._A">KPiO01!$D$7</definedName>
    <definedName name="KPiO01.3._A">KPiO01!$D$8</definedName>
    <definedName name="KPiO01.4._A">KPiO01!$D$9</definedName>
    <definedName name="KPiPN01.1._C">KPiPN01!$F$6</definedName>
    <definedName name="KPiPN01.1._D">KPiPN01!$G$6</definedName>
    <definedName name="KPiPN01.1._E">KPiPN01!$H$6</definedName>
    <definedName name="KPiPN01.2._A">KPiPN01!$D$7</definedName>
    <definedName name="KPiPN01.2._B">KPiPN01!$E$7</definedName>
    <definedName name="KPiPN01.2._C">KPiPN01!$F$7</definedName>
    <definedName name="KPiPN01.2._D">KPiPN01!$G$7</definedName>
    <definedName name="KPiPN01.2._E">KPiPN01!$H$7</definedName>
    <definedName name="KPiPN01.2._F">KPiPN01!$I$7</definedName>
    <definedName name="KPiPN01.3._A">KPiPN01!$D$8</definedName>
    <definedName name="KPiPN01.4._A">KPiPN01!$D$9</definedName>
    <definedName name="KPiPN01.4._B">KPiPN01!$E$9</definedName>
    <definedName name="KPiPN01.4._C">KPiPN01!$F$9</definedName>
    <definedName name="KPiPN01.4._D">KPiPN01!$G$9</definedName>
    <definedName name="KPiPN01.4._E">KPiPN01!$H$9</definedName>
    <definedName name="KPiPN01.4._F">KPiPN01!$I$9</definedName>
    <definedName name="KPiPN01.5._A">KPiPN01!$D$10</definedName>
    <definedName name="KPiPN01.5._B">KPiPN01!$E$10</definedName>
    <definedName name="KPiPN01.5._C">KPiPN01!$F$10</definedName>
    <definedName name="KPiPN01.5._D">KPiPN01!$G$10</definedName>
    <definedName name="KPiPN01.5._E">KPiPN01!$H$10</definedName>
    <definedName name="KPiPN01.5._F">KPiPN01!$I$10</definedName>
    <definedName name="KPiPN01.6._A">KPiPN01!$D$11</definedName>
    <definedName name="KPiPN01.6._B">KPiPN01!$E$11</definedName>
    <definedName name="KPiPN01.6._C">KPiPN01!$F$11</definedName>
    <definedName name="KPiPN01.6._D">KPiPN01!$G$11</definedName>
    <definedName name="KPiPN01.6._E">KPiPN01!$H$11</definedName>
    <definedName name="KPiPN01.6._F">KPiPN01!$I$11</definedName>
    <definedName name="KPiPN02.1._A">KPiPN02!$D$8</definedName>
    <definedName name="KPiPN02.1._B">KPiPN02!$E$8</definedName>
    <definedName name="KPiPN02.1._C">KPiPN02!$F$8</definedName>
    <definedName name="KPiPN02.1._D">KPiPN02!$G$8</definedName>
    <definedName name="KPiPN02.1._E">KPiPN02!$H$8</definedName>
    <definedName name="KPiPN02.1._F">KPiPN02!$I$8</definedName>
    <definedName name="KPiPN02.1._G">KPiPN02!$J$8</definedName>
    <definedName name="KPiPN02.1._H">KPiPN02!$K$8</definedName>
    <definedName name="KPiPN02.1._I">KPiPN02!$L$8</definedName>
    <definedName name="KPiPN02.1._J">KPiPN02!$M$8</definedName>
    <definedName name="KPiPN02.1._K">KPiPN02!$N$8</definedName>
    <definedName name="KPiPN02.1._L">KPiPN02!$O$8</definedName>
    <definedName name="KPiPN02.1._M">KPiPN02!$P$8</definedName>
    <definedName name="KPiPN02.1._N">KPiPN02!$Q$8</definedName>
    <definedName name="KPiPN02.1._O">KPiPN02!$R$8</definedName>
    <definedName name="KPiPN02.1._P">KPiPN02!$S$8</definedName>
    <definedName name="KPiPN02.1.1._A">KPiPN02!$D$9</definedName>
    <definedName name="KPiPN02.1.1._B">KPiPN02!$E$9</definedName>
    <definedName name="KPiPN02.1.1._C">KPiPN02!$F$9</definedName>
    <definedName name="KPiPN02.1.1._D">KPiPN02!$G$9</definedName>
    <definedName name="KPiPN02.1.1._E">KPiPN02!$H$9</definedName>
    <definedName name="KPiPN02.1.1._F">KPiPN02!$I$9</definedName>
    <definedName name="KPiPN02.1.1._G">KPiPN02!$J$9</definedName>
    <definedName name="KPiPN02.1.1._H">KPiPN02!$K$9</definedName>
    <definedName name="KPiPN02.1.1._I">KPiPN02!$L$9</definedName>
    <definedName name="KPiPN02.1.1._J">KPiPN02!$M$9</definedName>
    <definedName name="KPiPN02.1.1._K">KPiPN02!$N$9</definedName>
    <definedName name="KPiPN02.1.1._L">KPiPN02!$O$9</definedName>
    <definedName name="KPiPN02.1.1._M">KPiPN02!$P$9</definedName>
    <definedName name="KPiPN02.1.1._N">KPiPN02!$Q$9</definedName>
    <definedName name="KPiPN02.1.1._O">KPiPN02!$R$9</definedName>
    <definedName name="KPiPN02.1.1._P">KPiPN02!$S$9</definedName>
    <definedName name="KPiPN02.1.2._A">KPiPN02!$D$10</definedName>
    <definedName name="KPiPN02.1.2._B">KPiPN02!$E$10</definedName>
    <definedName name="KPiPN02.1.2._C">KPiPN02!$F$10</definedName>
    <definedName name="KPiPN02.1.2._D">KPiPN02!$G$10</definedName>
    <definedName name="KPiPN02.1.2._E">KPiPN02!$H$10</definedName>
    <definedName name="KPiPN02.1.2._F">KPiPN02!$I$10</definedName>
    <definedName name="KPiPN02.1.2._G">KPiPN02!$J$10</definedName>
    <definedName name="KPiPN02.1.2._H">KPiPN02!$K$10</definedName>
    <definedName name="KPiPN02.1.2._I">KPiPN02!$L$10</definedName>
    <definedName name="KPiPN02.1.2._J">KPiPN02!$M$10</definedName>
    <definedName name="KPiPN02.1.2._K">KPiPN02!$N$10</definedName>
    <definedName name="KPiPN02.1.2._L">KPiPN02!$O$10</definedName>
    <definedName name="KPiPN02.1.2._M">KPiPN02!$P$10</definedName>
    <definedName name="KPiPN02.1.2._N">KPiPN02!$Q$10</definedName>
    <definedName name="KPiPN02.1.2._O">KPiPN02!$R$10</definedName>
    <definedName name="KPiPN02.1.2._P">KPiPN02!$S$10</definedName>
    <definedName name="KPiPN02.1.3._A">KPiPN02!$D$11</definedName>
    <definedName name="KPiPN02.1.3._B">KPiPN02!$E$11</definedName>
    <definedName name="KPiPN02.1.3._C">KPiPN02!$F$11</definedName>
    <definedName name="KPiPN02.1.3._D">KPiPN02!$G$11</definedName>
    <definedName name="KPiPN02.1.3._E">KPiPN02!$H$11</definedName>
    <definedName name="KPiPN02.1.3._F">KPiPN02!$I$11</definedName>
    <definedName name="KPiPN02.1.3._G">KPiPN02!$J$11</definedName>
    <definedName name="KPiPN02.1.3._H">KPiPN02!$K$11</definedName>
    <definedName name="KPiPN02.1.3._I">KPiPN02!$L$11</definedName>
    <definedName name="KPiPN02.1.3._J">KPiPN02!$M$11</definedName>
    <definedName name="KPiPN02.1.3._K">KPiPN02!$N$11</definedName>
    <definedName name="KPiPN02.1.3._L">KPiPN02!$O$11</definedName>
    <definedName name="KPiPN02.1.3._M">KPiPN02!$P$11</definedName>
    <definedName name="KPiPN02.1.3._N">KPiPN02!$Q$11</definedName>
    <definedName name="KPiPN02.1.3._O">KPiPN02!$R$11</definedName>
    <definedName name="KPiPN02.1.3._P">KPiPN02!$S$11</definedName>
    <definedName name="KPiPN02.1.3.1._A">KPiPN02!$D$12</definedName>
    <definedName name="KPiPN02.1.3.1._B">KPiPN02!$E$12</definedName>
    <definedName name="KPiPN02.1.3.1._C">KPiPN02!$F$12</definedName>
    <definedName name="KPiPN02.1.3.1._D">KPiPN02!$G$12</definedName>
    <definedName name="KPiPN02.1.3.1._E">KPiPN02!$H$12</definedName>
    <definedName name="KPiPN02.1.3.1._F">KPiPN02!$I$12</definedName>
    <definedName name="KPiPN02.1.3.1._G">KPiPN02!$J$12</definedName>
    <definedName name="KPiPN02.1.3.1._H">KPiPN02!$K$12</definedName>
    <definedName name="KPiPN02.1.3.1._I">KPiPN02!$L$12</definedName>
    <definedName name="KPiPN02.1.3.1._J">KPiPN02!$M$12</definedName>
    <definedName name="KPiPN02.1.3.1._K">KPiPN02!$N$12</definedName>
    <definedName name="KPiPN02.1.3.1._L">KPiPN02!$O$12</definedName>
    <definedName name="KPiPN02.1.3.1._M">KPiPN02!$P$12</definedName>
    <definedName name="KPiPN02.1.3.1._N">KPiPN02!$Q$12</definedName>
    <definedName name="KPiPN02.1.3.1._O">KPiPN02!$R$12</definedName>
    <definedName name="KPiPN02.1.3.1._P">KPiPN02!$S$12</definedName>
    <definedName name="KPiPN02.1.4._A">KPiPN02!$D$13</definedName>
    <definedName name="KPiPN02.1.4._B">KPiPN02!$E$13</definedName>
    <definedName name="KPiPN02.1.4._C">KPiPN02!$F$13</definedName>
    <definedName name="KPiPN02.1.4._D">KPiPN02!$G$13</definedName>
    <definedName name="KPiPN02.1.4._E">KPiPN02!$H$13</definedName>
    <definedName name="KPiPN02.1.4._F">KPiPN02!$I$13</definedName>
    <definedName name="KPiPN02.1.4._G">KPiPN02!$J$13</definedName>
    <definedName name="KPiPN02.1.4._H">KPiPN02!$K$13</definedName>
    <definedName name="KPiPN02.1.4._I">KPiPN02!$L$13</definedName>
    <definedName name="KPiPN02.1.4._J">KPiPN02!$M$13</definedName>
    <definedName name="KPiPN02.1.4._K">KPiPN02!$N$13</definedName>
    <definedName name="KPiPN02.1.4._L">KPiPN02!$O$13</definedName>
    <definedName name="KPiPN02.1.4._M">KPiPN02!$P$13</definedName>
    <definedName name="KPiPN02.1.4._N">KPiPN02!$Q$13</definedName>
    <definedName name="KPiPN02.1.4._O">KPiPN02!$R$13</definedName>
    <definedName name="KPiPN02.1.4._P">KPiPN02!$S$13</definedName>
    <definedName name="KPiPN02.1.5._A">KPiPN02!$D$14</definedName>
    <definedName name="KPiPN02.1.5._B">KPiPN02!$E$14</definedName>
    <definedName name="KPiPN02.1.5._C">KPiPN02!$F$14</definedName>
    <definedName name="KPiPN02.1.5._D">KPiPN02!$G$14</definedName>
    <definedName name="KPiPN02.1.5._E">KPiPN02!$H$14</definedName>
    <definedName name="KPiPN02.1.5._F">KPiPN02!$I$14</definedName>
    <definedName name="KPiPN02.1.5._G">KPiPN02!$J$14</definedName>
    <definedName name="KPiPN02.1.5._H">KPiPN02!$K$14</definedName>
    <definedName name="KPiPN02.1.5._I">KPiPN02!$L$14</definedName>
    <definedName name="KPiPN02.1.5._J">KPiPN02!$M$14</definedName>
    <definedName name="KPiPN02.1.5._K">KPiPN02!$N$14</definedName>
    <definedName name="KPiPN02.1.5._L">KPiPN02!$O$14</definedName>
    <definedName name="KPiPN02.1.5._M">KPiPN02!$P$14</definedName>
    <definedName name="KPiPN02.1.5._N">KPiPN02!$Q$14</definedName>
    <definedName name="KPiPN02.1.5._O">KPiPN02!$R$14</definedName>
    <definedName name="KPiPN02.1.5._P">KPiPN02!$S$14</definedName>
    <definedName name="KPiPN02.2._A">KPiPN02!$D$15</definedName>
    <definedName name="KPiPN02.2._B">KPiPN02!$E$15</definedName>
    <definedName name="KPiPN02.2._C">KPiPN02!$F$15</definedName>
    <definedName name="KPiPN02.2._D">KPiPN02!$G$15</definedName>
    <definedName name="KPiPN02.2._E">KPiPN02!$H$15</definedName>
    <definedName name="KPiPN02.2._F">KPiPN02!$I$15</definedName>
    <definedName name="KPiPN02.2._G">KPiPN02!$J$15</definedName>
    <definedName name="KPiPN02.2._H">KPiPN02!$K$15</definedName>
    <definedName name="KPiPN02.2._I">KPiPN02!$L$15</definedName>
    <definedName name="KPiPN02.2._J">KPiPN02!$M$15</definedName>
    <definedName name="KPiPN02.2._K">KPiPN02!$N$15</definedName>
    <definedName name="KPiPN02.2._L">KPiPN02!$O$15</definedName>
    <definedName name="KPiPN02.2._M">KPiPN02!$P$15</definedName>
    <definedName name="KPiPN02.2._N">KPiPN02!$Q$15</definedName>
    <definedName name="KPiPN02.2._O">KPiPN02!$R$15</definedName>
    <definedName name="KPiPN02.2._P">KPiPN02!$S$15</definedName>
    <definedName name="KPiPN02.2.1._A">KPiPN02!$D$16</definedName>
    <definedName name="KPiPN02.2.2._A">KPiPN02!$D$17</definedName>
    <definedName name="KPiPN02.2.2._B">KPiPN02!$E$17</definedName>
    <definedName name="KPiPN02.2.2._C">KPiPN02!$F$17</definedName>
    <definedName name="KPiPN02.2.2._D">KPiPN02!$G$17</definedName>
    <definedName name="KPiPN02.2.2._E">KPiPN02!$H$17</definedName>
    <definedName name="KPiPN02.2.2._F">KPiPN02!$I$17</definedName>
    <definedName name="KPiPN02.2.2._G">KPiPN02!$J$17</definedName>
    <definedName name="KPiPN02.2.2._H">KPiPN02!$K$17</definedName>
    <definedName name="KPiPN02.2.2._I">KPiPN02!$L$17</definedName>
    <definedName name="KPiPN02.2.2._J">KPiPN02!$M$17</definedName>
    <definedName name="KPiPN02.2.2._K">KPiPN02!$N$17</definedName>
    <definedName name="KPiPN02.2.2._L">KPiPN02!$O$17</definedName>
    <definedName name="KPiPN02.2.2._M">KPiPN02!$P$17</definedName>
    <definedName name="KPiPN02.2.2._N">KPiPN02!$Q$17</definedName>
    <definedName name="KPiPN02.2.2._O">KPiPN02!$R$17</definedName>
    <definedName name="KPiPN02.2.2._P">KPiPN02!$S$17</definedName>
    <definedName name="KPiPN02.2.3._A">KPiPN02!$D$18</definedName>
    <definedName name="KPiPN02.2.3._B">KPiPN02!$E$18</definedName>
    <definedName name="KPiPN02.2.3._C">KPiPN02!$F$18</definedName>
    <definedName name="KPiPN02.2.3._D">KPiPN02!$G$18</definedName>
    <definedName name="KPiPN02.2.3._E">KPiPN02!$H$18</definedName>
    <definedName name="KPiPN02.2.3._F">KPiPN02!$I$18</definedName>
    <definedName name="KPiPN02.2.3._G">KPiPN02!$J$18</definedName>
    <definedName name="KPiPN02.2.3._H">KPiPN02!$K$18</definedName>
    <definedName name="KPiPN02.2.3._I">KPiPN02!$L$18</definedName>
    <definedName name="KPiPN02.2.3._J">KPiPN02!$M$18</definedName>
    <definedName name="KPiPN02.2.3._K">KPiPN02!$N$18</definedName>
    <definedName name="KPiPN02.2.3._L">KPiPN02!$O$18</definedName>
    <definedName name="KPiPN02.2.3._M">KPiPN02!$P$18</definedName>
    <definedName name="KPiPN02.2.3._N">KPiPN02!$Q$18</definedName>
    <definedName name="KPiPN02.2.3._O">KPiPN02!$R$18</definedName>
    <definedName name="KPiPN02.2.3._P">KPiPN02!$S$18</definedName>
    <definedName name="KPiPN02.2.4._A">KPiPN02!$D$19</definedName>
    <definedName name="KPiPN02.2.4._B">KPiPN02!$E$19</definedName>
    <definedName name="KPiPN02.2.4._C">KPiPN02!$F$19</definedName>
    <definedName name="KPiPN02.2.4._D">KPiPN02!$G$19</definedName>
    <definedName name="KPiPN02.2.4._E">KPiPN02!$H$19</definedName>
    <definedName name="KPiPN02.2.4._F">KPiPN02!$I$19</definedName>
    <definedName name="KPiPN02.2.4._G">KPiPN02!$J$19</definedName>
    <definedName name="KPiPN02.2.4._H">KPiPN02!$K$19</definedName>
    <definedName name="KPiPN02.2.4._I">KPiPN02!$L$19</definedName>
    <definedName name="KPiPN02.2.4._J">KPiPN02!$M$19</definedName>
    <definedName name="KPiPN02.2.4._K">KPiPN02!$N$19</definedName>
    <definedName name="KPiPN02.2.4._L">KPiPN02!$O$19</definedName>
    <definedName name="KPiPN02.2.4._M">KPiPN02!$P$19</definedName>
    <definedName name="KPiPN02.2.4._N">KPiPN02!$Q$19</definedName>
    <definedName name="KPiPN02.2.4._O">KPiPN02!$R$19</definedName>
    <definedName name="KPiPN02.2.4._P">KPiPN02!$S$19</definedName>
    <definedName name="KPiPN02.2.4.1._A">KPiPN02!$D$20</definedName>
    <definedName name="KPiPN02.2.4.1._B">KPiPN02!$E$20</definedName>
    <definedName name="KPiPN02.2.4.1._C">KPiPN02!$F$20</definedName>
    <definedName name="KPiPN02.2.4.1._D">KPiPN02!$G$20</definedName>
    <definedName name="KPiPN02.2.4.1._E">KPiPN02!$H$20</definedName>
    <definedName name="KPiPN02.2.4.1._F">KPiPN02!$I$20</definedName>
    <definedName name="KPiPN02.2.4.1._G">KPiPN02!$J$20</definedName>
    <definedName name="KPiPN02.2.4.1._H">KPiPN02!$K$20</definedName>
    <definedName name="KPiPN02.2.4.1._I">KPiPN02!$L$20</definedName>
    <definedName name="KPiPN02.2.4.1._J">KPiPN02!$M$20</definedName>
    <definedName name="KPiPN02.2.4.1._K">KPiPN02!$N$20</definedName>
    <definedName name="KPiPN02.2.4.1._L">KPiPN02!$O$20</definedName>
    <definedName name="KPiPN02.2.4.1._M">KPiPN02!$P$20</definedName>
    <definedName name="KPiPN02.2.4.1._N">KPiPN02!$Q$20</definedName>
    <definedName name="KPiPN02.2.4.1._O">KPiPN02!$R$20</definedName>
    <definedName name="KPiPN02.2.4.1._P">KPiPN02!$S$20</definedName>
    <definedName name="KPiPN02.2.5._A">KPiPN02!$D$21</definedName>
    <definedName name="KPiPN02.2.5._B">KPiPN02!$E$21</definedName>
    <definedName name="KPiPN02.2.5._C">KPiPN02!$F$21</definedName>
    <definedName name="KPiPN02.2.5._D">KPiPN02!$G$21</definedName>
    <definedName name="KPiPN02.2.5._E">KPiPN02!$H$21</definedName>
    <definedName name="KPiPN02.2.5._F">KPiPN02!$I$21</definedName>
    <definedName name="KPiPN02.2.5._G">KPiPN02!$J$21</definedName>
    <definedName name="KPiPN02.2.5._H">KPiPN02!$K$21</definedName>
    <definedName name="KPiPN02.2.5._I">KPiPN02!$L$21</definedName>
    <definedName name="KPiPN02.2.5._J">KPiPN02!$M$21</definedName>
    <definedName name="KPiPN02.2.5._K">KPiPN02!$N$21</definedName>
    <definedName name="KPiPN02.2.5._L">KPiPN02!$O$21</definedName>
    <definedName name="KPiPN02.2.5._M">KPiPN02!$P$21</definedName>
    <definedName name="KPiPN02.2.5._N">KPiPN02!$Q$21</definedName>
    <definedName name="KPiPN02.2.5._O">KPiPN02!$R$21</definedName>
    <definedName name="KPiPN02.2.5._P">KPiPN02!$S$21</definedName>
    <definedName name="KPiPN02.2.6._A">KPiPN02!$D$22</definedName>
    <definedName name="KPiPN02.2.6._B">KPiPN02!$E$22</definedName>
    <definedName name="KPiPN02.2.6._C">KPiPN02!$F$22</definedName>
    <definedName name="KPiPN02.2.6._D">KPiPN02!$G$22</definedName>
    <definedName name="KPiPN02.2.6._E">KPiPN02!$H$22</definedName>
    <definedName name="KPiPN02.2.6._F">KPiPN02!$I$22</definedName>
    <definedName name="KPiPN02.2.6._G">KPiPN02!$J$22</definedName>
    <definedName name="KPiPN02.2.6._H">KPiPN02!$K$22</definedName>
    <definedName name="KPiPN02.2.6._I">KPiPN02!$L$22</definedName>
    <definedName name="KPiPN02.2.6._J">KPiPN02!$M$22</definedName>
    <definedName name="KPiPN02.2.6._K">KPiPN02!$N$22</definedName>
    <definedName name="KPiPN02.2.6._L">KPiPN02!$O$22</definedName>
    <definedName name="KPiPN02.2.6._M">KPiPN02!$P$22</definedName>
    <definedName name="KPiPN02.2.6._N">KPiPN02!$Q$22</definedName>
    <definedName name="KPiPN02.2.6._O">KPiPN02!$R$22</definedName>
    <definedName name="KPiPN02.2.6._P">KPiPN02!$S$22</definedName>
    <definedName name="KPiPN02.6._A">KPiPN02!$D$23</definedName>
    <definedName name="KPiPN02.6._B">KPiPN02!$E$23</definedName>
    <definedName name="KPiPN02.6._C">KPiPN02!$F$23</definedName>
    <definedName name="KPiPN02.6._D">KPiPN02!$G$23</definedName>
    <definedName name="KPiPN02.6._E">KPiPN02!$H$23</definedName>
    <definedName name="KPiPN02.6._F">KPiPN02!$I$23</definedName>
    <definedName name="KPiPN02.6._G">KPiPN02!$J$23</definedName>
    <definedName name="KPiPN02.6._H">KPiPN02!$K$23</definedName>
    <definedName name="KPiPN02.6._I">KPiPN02!$L$23</definedName>
    <definedName name="KPiPN02.6._J">KPiPN02!$M$23</definedName>
    <definedName name="KPiPN02.6._K">KPiPN02!$N$23</definedName>
    <definedName name="KPiPN02.6._L">KPiPN02!$O$23</definedName>
    <definedName name="KPiPN02.6._M">KPiPN02!$P$23</definedName>
    <definedName name="KPiPN02.6._N">KPiPN02!$Q$23</definedName>
    <definedName name="KPiPN02.6._O">KPiPN02!$R$23</definedName>
    <definedName name="KPiPN02.6._P">KPiPN02!$S$23</definedName>
    <definedName name="KUO01.1._A">'KUO01'!$D$6</definedName>
    <definedName name="KUO01.2._A">'KUO01'!$D$7</definedName>
    <definedName name="KUO01.3._A">'KUO01'!$D$8</definedName>
    <definedName name="KUO01.4._A">'KUO01'!$D$9</definedName>
    <definedName name="KUO01.5._A">'KUO01'!$D$10</definedName>
    <definedName name="KUO01.6._A">'KUO01'!$D$11</definedName>
    <definedName name="KUO01.7._A">'KUO01'!$D$12</definedName>
    <definedName name="KUO01.8._A">'KUO01'!$D$13</definedName>
    <definedName name="LBA01.1._A">'LBA01'!$D$7</definedName>
    <definedName name="LBA01.1._B">'LBA01'!$E$7</definedName>
    <definedName name="LBA01.1._C">'LBA01'!$F$7</definedName>
    <definedName name="LBA01.1._D">'LBA01'!$G$7</definedName>
    <definedName name="LBA01.1._E">'LBA01'!$H$7</definedName>
    <definedName name="LBA01.1._F">'LBA01'!$I$7</definedName>
    <definedName name="LBA01.1.1._0">'LBA01'!$C$8</definedName>
    <definedName name="LBA01.1.1._A">'LBA01'!$D$8</definedName>
    <definedName name="LBA01.1.1._B">'LBA01'!$E$8</definedName>
    <definedName name="LBA01.1.1._C">'LBA01'!$F$8</definedName>
    <definedName name="LBA01.1.1._D">'LBA01'!$G$8</definedName>
    <definedName name="LBA01.1.1._E">'LBA01'!$H$8</definedName>
    <definedName name="LBA01.1.1._F">'LBA01'!$I$8</definedName>
    <definedName name="LBA01.1.10._0">'LBA01'!$C$17</definedName>
    <definedName name="LBA01.1.10._A">'LBA01'!$D$17</definedName>
    <definedName name="LBA01.1.10._B">'LBA01'!$E$17</definedName>
    <definedName name="LBA01.1.10._C">'LBA01'!$F$17</definedName>
    <definedName name="LBA01.1.10._D">'LBA01'!$G$17</definedName>
    <definedName name="LBA01.1.10._E">'LBA01'!$H$17</definedName>
    <definedName name="LBA01.1.10._F">'LBA01'!$I$17</definedName>
    <definedName name="LBA01.1.11._0">'LBA01'!$C$18</definedName>
    <definedName name="LBA01.1.11._A">'LBA01'!$D$18</definedName>
    <definedName name="LBA01.1.11._B">'LBA01'!$E$18</definedName>
    <definedName name="LBA01.1.11._C">'LBA01'!$F$18</definedName>
    <definedName name="LBA01.1.11._D">'LBA01'!$G$18</definedName>
    <definedName name="LBA01.1.11._E">'LBA01'!$H$18</definedName>
    <definedName name="LBA01.1.11._F">'LBA01'!$I$18</definedName>
    <definedName name="LBA01.1.12._0">'LBA01'!$C$19</definedName>
    <definedName name="LBA01.1.12._A">'LBA01'!$D$19</definedName>
    <definedName name="LBA01.1.12._B">'LBA01'!$E$19</definedName>
    <definedName name="LBA01.1.12._C">'LBA01'!$F$19</definedName>
    <definedName name="LBA01.1.12._D">'LBA01'!$G$19</definedName>
    <definedName name="LBA01.1.12._E">'LBA01'!$H$19</definedName>
    <definedName name="LBA01.1.12._F">'LBA01'!$I$19</definedName>
    <definedName name="LBA01.1.13._0">'LBA01'!$C$20</definedName>
    <definedName name="LBA01.1.13._A">'LBA01'!$D$20</definedName>
    <definedName name="LBA01.1.13._B">'LBA01'!$E$20</definedName>
    <definedName name="LBA01.1.13._C">'LBA01'!$F$20</definedName>
    <definedName name="LBA01.1.13._D">'LBA01'!$G$20</definedName>
    <definedName name="LBA01.1.13._E">'LBA01'!$H$20</definedName>
    <definedName name="LBA01.1.13._F">'LBA01'!$I$20</definedName>
    <definedName name="LBA01.1.14._0">'LBA01'!$C$21</definedName>
    <definedName name="LBA01.1.14._A">'LBA01'!$D$21</definedName>
    <definedName name="LBA01.1.14._B">'LBA01'!$E$21</definedName>
    <definedName name="LBA01.1.14._C">'LBA01'!$F$21</definedName>
    <definedName name="LBA01.1.14._D">'LBA01'!$G$21</definedName>
    <definedName name="LBA01.1.14._E">'LBA01'!$H$21</definedName>
    <definedName name="LBA01.1.14._F">'LBA01'!$I$21</definedName>
    <definedName name="LBA01.1.15._0">'LBA01'!$C$22</definedName>
    <definedName name="LBA01.1.15._A">'LBA01'!$D$22</definedName>
    <definedName name="LBA01.1.15._B">'LBA01'!$E$22</definedName>
    <definedName name="LBA01.1.15._C">'LBA01'!$F$22</definedName>
    <definedName name="LBA01.1.15._D">'LBA01'!$G$22</definedName>
    <definedName name="LBA01.1.15._E">'LBA01'!$H$22</definedName>
    <definedName name="LBA01.1.15._F">'LBA01'!$I$22</definedName>
    <definedName name="LBA01.1.16._0">'LBA01'!$C$23</definedName>
    <definedName name="LBA01.1.16._A">'LBA01'!$D$23</definedName>
    <definedName name="LBA01.1.16._B">'LBA01'!$E$23</definedName>
    <definedName name="LBA01.1.16._C">'LBA01'!$F$23</definedName>
    <definedName name="LBA01.1.16._D">'LBA01'!$G$23</definedName>
    <definedName name="LBA01.1.16._E">'LBA01'!$H$23</definedName>
    <definedName name="LBA01.1.16._F">'LBA01'!$I$23</definedName>
    <definedName name="LBA01.1.17._0">'LBA01'!$C$24</definedName>
    <definedName name="LBA01.1.17._A">'LBA01'!$D$24</definedName>
    <definedName name="LBA01.1.17._B">'LBA01'!$E$24</definedName>
    <definedName name="LBA01.1.17._C">'LBA01'!$F$24</definedName>
    <definedName name="LBA01.1.17._D">'LBA01'!$G$24</definedName>
    <definedName name="LBA01.1.17._E">'LBA01'!$H$24</definedName>
    <definedName name="LBA01.1.17._F">'LBA01'!$I$24</definedName>
    <definedName name="LBA01.1.18._0">'LBA01'!$C$25</definedName>
    <definedName name="LBA01.1.18._A">'LBA01'!$D$25</definedName>
    <definedName name="LBA01.1.18._B">'LBA01'!$E$25</definedName>
    <definedName name="LBA01.1.18._C">'LBA01'!$F$25</definedName>
    <definedName name="LBA01.1.18._D">'LBA01'!$G$25</definedName>
    <definedName name="LBA01.1.18._E">'LBA01'!$H$25</definedName>
    <definedName name="LBA01.1.18._F">'LBA01'!$I$25</definedName>
    <definedName name="LBA01.1.2._0">'LBA01'!$C$9</definedName>
    <definedName name="LBA01.1.2._A">'LBA01'!$D$9</definedName>
    <definedName name="LBA01.1.2._B">'LBA01'!$E$9</definedName>
    <definedName name="LBA01.1.2._C">'LBA01'!$F$9</definedName>
    <definedName name="LBA01.1.2._D">'LBA01'!$G$9</definedName>
    <definedName name="LBA01.1.2._E">'LBA01'!$H$9</definedName>
    <definedName name="LBA01.1.2._F">'LBA01'!$I$9</definedName>
    <definedName name="LBA01.1.3._0">'LBA01'!$C$10</definedName>
    <definedName name="LBA01.1.3._A">'LBA01'!$D$10</definedName>
    <definedName name="LBA01.1.3._B">'LBA01'!$E$10</definedName>
    <definedName name="LBA01.1.3._C">'LBA01'!$F$10</definedName>
    <definedName name="LBA01.1.3._D">'LBA01'!$G$10</definedName>
    <definedName name="LBA01.1.3._E">'LBA01'!$H$10</definedName>
    <definedName name="LBA01.1.3._F">'LBA01'!$I$10</definedName>
    <definedName name="LBA01.1.4._0">'LBA01'!$C$11</definedName>
    <definedName name="LBA01.1.4._A">'LBA01'!$D$11</definedName>
    <definedName name="LBA01.1.4._B">'LBA01'!$E$11</definedName>
    <definedName name="LBA01.1.4._C">'LBA01'!$F$11</definedName>
    <definedName name="LBA01.1.4._D">'LBA01'!$G$11</definedName>
    <definedName name="LBA01.1.4._E">'LBA01'!$H$11</definedName>
    <definedName name="LBA01.1.4._F">'LBA01'!$I$11</definedName>
    <definedName name="LBA01.1.5._0">'LBA01'!$C$12</definedName>
    <definedName name="LBA01.1.5._A">'LBA01'!$D$12</definedName>
    <definedName name="LBA01.1.5._B">'LBA01'!$E$12</definedName>
    <definedName name="LBA01.1.5._C">'LBA01'!$F$12</definedName>
    <definedName name="LBA01.1.5._D">'LBA01'!$G$12</definedName>
    <definedName name="LBA01.1.5._E">'LBA01'!$H$12</definedName>
    <definedName name="LBA01.1.5._F">'LBA01'!$I$12</definedName>
    <definedName name="LBA01.1.6._0">'LBA01'!$C$13</definedName>
    <definedName name="LBA01.1.6._A">'LBA01'!$D$13</definedName>
    <definedName name="LBA01.1.6._B">'LBA01'!$E$13</definedName>
    <definedName name="LBA01.1.6._C">'LBA01'!$F$13</definedName>
    <definedName name="LBA01.1.6._D">'LBA01'!$G$13</definedName>
    <definedName name="LBA01.1.6._E">'LBA01'!$H$13</definedName>
    <definedName name="LBA01.1.6._F">'LBA01'!$I$13</definedName>
    <definedName name="LBA01.1.7._0">'LBA01'!$C$14</definedName>
    <definedName name="LBA01.1.7._A">'LBA01'!$D$14</definedName>
    <definedName name="LBA01.1.7._B">'LBA01'!$E$14</definedName>
    <definedName name="LBA01.1.7._C">'LBA01'!$F$14</definedName>
    <definedName name="LBA01.1.7._D">'LBA01'!$G$14</definedName>
    <definedName name="LBA01.1.7._E">'LBA01'!$H$14</definedName>
    <definedName name="LBA01.1.7._F">'LBA01'!$I$14</definedName>
    <definedName name="LBA01.1.8._0">'LBA01'!$C$15</definedName>
    <definedName name="LBA01.1.8._A">'LBA01'!$D$15</definedName>
    <definedName name="LBA01.1.8._B">'LBA01'!$E$15</definedName>
    <definedName name="LBA01.1.8._C">'LBA01'!$F$15</definedName>
    <definedName name="LBA01.1.8._D">'LBA01'!$G$15</definedName>
    <definedName name="LBA01.1.8._E">'LBA01'!$H$15</definedName>
    <definedName name="LBA01.1.8._F">'LBA01'!$I$15</definedName>
    <definedName name="LBA01.1.9._0">'LBA01'!$C$16</definedName>
    <definedName name="LBA01.1.9._A">'LBA01'!$D$16</definedName>
    <definedName name="LBA01.1.9._B">'LBA01'!$E$16</definedName>
    <definedName name="LBA01.1.9._C">'LBA01'!$F$16</definedName>
    <definedName name="LBA01.1.9._D">'LBA01'!$G$16</definedName>
    <definedName name="LBA01.1.9._E">'LBA01'!$H$16</definedName>
    <definedName name="LBA01.1.9._F">'LBA01'!$I$16</definedName>
    <definedName name="NTP01.1._A">'NTP01'!$D$6</definedName>
    <definedName name="NTP01.1._B">'NTP01'!$E$6</definedName>
    <definedName name="NTP01.1._C">'NTP01'!$F$6</definedName>
    <definedName name="NTP01.1._D">'NTP01'!$G$6</definedName>
    <definedName name="NTP01.1._E">'NTP01'!$H$6</definedName>
    <definedName name="NTP01.1._F">'NTP01'!$I$6</definedName>
    <definedName name="NTP01.1._FA">'NTP01'!$J$6</definedName>
    <definedName name="NTP01.1._G">'NTP01'!$K$6</definedName>
    <definedName name="NTP01.1._H">'NTP01'!$L$6</definedName>
    <definedName name="NTP01.1.1._A">'NTP01'!$D$7</definedName>
    <definedName name="NTP01.1.1._B">'NTP01'!$E$7</definedName>
    <definedName name="NTP01.1.1._C">'NTP01'!$F$7</definedName>
    <definedName name="NTP01.1.1._D">'NTP01'!$G$7</definedName>
    <definedName name="NTP01.1.1._E">'NTP01'!$H$7</definedName>
    <definedName name="NTP01.1.1._F">'NTP01'!$I$7</definedName>
    <definedName name="NTP01.1.1._FA">'NTP01'!$J$7</definedName>
    <definedName name="NTP01.1.1._G">'NTP01'!$K$7</definedName>
    <definedName name="NTP01.1.1._H">'NTP01'!$L$7</definedName>
    <definedName name="NTP01.1.2._A">'NTP01'!$D$8</definedName>
    <definedName name="NTP01.1.2._B">'NTP01'!$E$8</definedName>
    <definedName name="NTP01.1.2._C">'NTP01'!$F$8</definedName>
    <definedName name="NTP01.1.2._D">'NTP01'!$G$8</definedName>
    <definedName name="NTP01.1.2._E">'NTP01'!$H$8</definedName>
    <definedName name="NTP01.1.2._F">'NTP01'!$I$8</definedName>
    <definedName name="NTP01.1.2._FA">'NTP01'!$J$8</definedName>
    <definedName name="NTP01.1.2._G">'NTP01'!$K$8</definedName>
    <definedName name="NTP01.1.2._H">'NTP01'!$L$8</definedName>
    <definedName name="NTP01.1.3._A">'NTP01'!$D$9</definedName>
    <definedName name="NTP01.1.3._B">'NTP01'!$E$9</definedName>
    <definedName name="NTP01.1.3._C">'NTP01'!$F$9</definedName>
    <definedName name="NTP01.1.3._D">'NTP01'!$G$9</definedName>
    <definedName name="NTP01.1.3._E">'NTP01'!$H$9</definedName>
    <definedName name="NTP01.1.3._F">'NTP01'!$I$9</definedName>
    <definedName name="NTP01.1.3._FA">'NTP01'!$J$9</definedName>
    <definedName name="NTP01.1.3._G">'NTP01'!$K$9</definedName>
    <definedName name="NTP01.1.3._H">'NTP01'!$L$9</definedName>
    <definedName name="NTP01.1.3.1._A">'NTP01'!$D$10</definedName>
    <definedName name="NTP01.1.3.1._B">'NTP01'!$E$10</definedName>
    <definedName name="NTP01.1.3.1._C">'NTP01'!$F$10</definedName>
    <definedName name="NTP01.1.3.1._D">'NTP01'!$G$10</definedName>
    <definedName name="NTP01.1.3.1._E">'NTP01'!$H$10</definedName>
    <definedName name="NTP01.1.3.1._F">'NTP01'!$I$10</definedName>
    <definedName name="NTP01.1.3.1._FA">'NTP01'!$J$10</definedName>
    <definedName name="NTP01.1.3.1._G">'NTP01'!$K$10</definedName>
    <definedName name="NTP01.1.3.1._H">'NTP01'!$L$10</definedName>
    <definedName name="NTP01.1.4._A">'NTP01'!$D$11</definedName>
    <definedName name="NTP01.1.4._B">'NTP01'!$E$11</definedName>
    <definedName name="NTP01.1.4._C">'NTP01'!$F$11</definedName>
    <definedName name="NTP01.1.4._D">'NTP01'!$G$11</definedName>
    <definedName name="NTP01.1.4._E">'NTP01'!$H$11</definedName>
    <definedName name="NTP01.1.4._F">'NTP01'!$I$11</definedName>
    <definedName name="NTP01.1.4._FA">'NTP01'!$J$11</definedName>
    <definedName name="NTP01.1.4._G">'NTP01'!$K$11</definedName>
    <definedName name="NTP01.1.4._H">'NTP01'!$L$11</definedName>
    <definedName name="NTP01.1.5._A">'NTP01'!$D$12</definedName>
    <definedName name="NTP01.1.5._B">'NTP01'!$E$12</definedName>
    <definedName name="NTP01.1.5._C">'NTP01'!$F$12</definedName>
    <definedName name="NTP01.1.5._D">'NTP01'!$G$12</definedName>
    <definedName name="NTP01.1.5._E">'NTP01'!$H$12</definedName>
    <definedName name="NTP01.1.5._F">'NTP01'!$I$12</definedName>
    <definedName name="NTP01.1.5._FA">'NTP01'!$J$12</definedName>
    <definedName name="NTP01.1.5._G">'NTP01'!$K$12</definedName>
    <definedName name="NTP01.1.5._H">'NTP01'!$L$12</definedName>
    <definedName name="NTP01.2._A">'NTP01'!$D$13</definedName>
    <definedName name="NTP01.2._B">'NTP01'!$E$13</definedName>
    <definedName name="NTP01.2._C">'NTP01'!$F$13</definedName>
    <definedName name="NTP01.2._D">'NTP01'!$G$13</definedName>
    <definedName name="NTP01.2._E">'NTP01'!$H$13</definedName>
    <definedName name="NTP01.2._F">'NTP01'!$I$13</definedName>
    <definedName name="NTP01.2._FA">'NTP01'!$J$13</definedName>
    <definedName name="NTP01.2._G">'NTP01'!$K$13</definedName>
    <definedName name="NTP01.2._H">'NTP01'!$L$13</definedName>
    <definedName name="NTP01.3._A">'NTP01'!$D$14</definedName>
    <definedName name="NTP01.3._B">'NTP01'!$E$14</definedName>
    <definedName name="NTP01.3._C">'NTP01'!$F$14</definedName>
    <definedName name="NTP01.3._D">'NTP01'!$G$14</definedName>
    <definedName name="NTP01.3._E">'NTP01'!$H$14</definedName>
    <definedName name="NTP01.3._F">'NTP01'!$I$14</definedName>
    <definedName name="NTP01.3._FA">'NTP01'!$J$14</definedName>
    <definedName name="NTP01.3._G">'NTP01'!$K$14</definedName>
    <definedName name="NTP01.3._H">'NTP01'!$L$14</definedName>
    <definedName name="NTP01.3.1._A">'NTP01'!$D$15</definedName>
    <definedName name="NTP01.3.1._B">'NTP01'!$E$15</definedName>
    <definedName name="NTP01.3.1._C">'NTP01'!$F$15</definedName>
    <definedName name="NTP01.3.1._D">'NTP01'!$G$15</definedName>
    <definedName name="NTP01.3.1._E">'NTP01'!$H$15</definedName>
    <definedName name="NTP01.3.1._F">'NTP01'!$I$15</definedName>
    <definedName name="NTP01.3.1._FA">'NTP01'!$J$15</definedName>
    <definedName name="NTP01.3.1._G">'NTP01'!$K$15</definedName>
    <definedName name="NTP01.3.1._H">'NTP01'!$L$15</definedName>
    <definedName name="NTP01.3.2._A">'NTP01'!$D$16</definedName>
    <definedName name="NTP01.3.2._B">'NTP01'!$E$16</definedName>
    <definedName name="NTP01.3.2._C">'NTP01'!$F$16</definedName>
    <definedName name="NTP01.3.2._D">'NTP01'!$G$16</definedName>
    <definedName name="NTP01.3.2._E">'NTP01'!$H$16</definedName>
    <definedName name="NTP01.3.2._F">'NTP01'!$I$16</definedName>
    <definedName name="NTP01.3.2._FA">'NTP01'!$J$16</definedName>
    <definedName name="NTP01.3.2._G">'NTP01'!$K$16</definedName>
    <definedName name="NTP01.3.2._H">'NTP01'!$L$16</definedName>
    <definedName name="NTP01.3.3._A">'NTP01'!$D$17</definedName>
    <definedName name="NTP01.3.3._B">'NTP01'!$E$17</definedName>
    <definedName name="NTP01.3.3._C">'NTP01'!$F$17</definedName>
    <definedName name="NTP01.3.3._D">'NTP01'!$G$17</definedName>
    <definedName name="NTP01.3.3._E">'NTP01'!$H$17</definedName>
    <definedName name="NTP01.3.3._F">'NTP01'!$I$17</definedName>
    <definedName name="NTP01.3.3._FA">'NTP01'!$J$17</definedName>
    <definedName name="NTP01.3.3._G">'NTP01'!$K$17</definedName>
    <definedName name="NTP01.3.3._H">'NTP01'!$L$17</definedName>
    <definedName name="NTP01.3.4._A">'NTP01'!$D$18</definedName>
    <definedName name="NTP01.3.4._B">'NTP01'!$E$18</definedName>
    <definedName name="NTP01.3.4._C">'NTP01'!$F$18</definedName>
    <definedName name="NTP01.3.4._D">'NTP01'!$G$18</definedName>
    <definedName name="NTP01.3.4._E">'NTP01'!$H$18</definedName>
    <definedName name="NTP01.3.4._F">'NTP01'!$I$18</definedName>
    <definedName name="NTP01.3.4._FA">'NTP01'!$J$18</definedName>
    <definedName name="NTP01.3.4._G">'NTP01'!$K$18</definedName>
    <definedName name="NTP01.3.4._H">'NTP01'!$L$18</definedName>
    <definedName name="NTP01.3.4.1._A">'NTP01'!$D$19</definedName>
    <definedName name="NTP01.3.4.1._B">'NTP01'!$E$19</definedName>
    <definedName name="NTP01.3.4.1._C">'NTP01'!$F$19</definedName>
    <definedName name="NTP01.3.4.1._D">'NTP01'!$G$19</definedName>
    <definedName name="NTP01.3.4.1._E">'NTP01'!$H$19</definedName>
    <definedName name="NTP01.3.4.1._F">'NTP01'!$I$19</definedName>
    <definedName name="NTP01.3.4.1._FA">'NTP01'!$J$19</definedName>
    <definedName name="NTP01.3.4.1._G">'NTP01'!$K$19</definedName>
    <definedName name="NTP01.3.4.1._H">'NTP01'!$L$19</definedName>
    <definedName name="NTP01.3.5._A">'NTP01'!$D$20</definedName>
    <definedName name="NTP01.3.5._B">'NTP01'!$E$20</definedName>
    <definedName name="NTP01.3.5._C">'NTP01'!$F$20</definedName>
    <definedName name="NTP01.3.5._D">'NTP01'!$G$20</definedName>
    <definedName name="NTP01.3.5._E">'NTP01'!$H$20</definedName>
    <definedName name="NTP01.3.5._F">'NTP01'!$I$20</definedName>
    <definedName name="NTP01.3.5._FA">'NTP01'!$J$20</definedName>
    <definedName name="NTP01.3.5._G">'NTP01'!$K$20</definedName>
    <definedName name="NTP01.3.5._H">'NTP01'!$L$20</definedName>
    <definedName name="NTP01.3.6._A">'NTP01'!$D$21</definedName>
    <definedName name="NTP01.3.6._B">'NTP01'!$E$21</definedName>
    <definedName name="NTP01.3.6._C">'NTP01'!$F$21</definedName>
    <definedName name="NTP01.3.6._D">'NTP01'!$G$21</definedName>
    <definedName name="NTP01.3.6._E">'NTP01'!$H$21</definedName>
    <definedName name="NTP01.3.6._F">'NTP01'!$I$21</definedName>
    <definedName name="NTP01.3.6._FA">'NTP01'!$J$21</definedName>
    <definedName name="NTP01.3.6._G">'NTP01'!$K$21</definedName>
    <definedName name="NTP01.3.6._H">'NTP01'!$L$21</definedName>
    <definedName name="NTP01.4._A">'NTP01'!$D$22</definedName>
    <definedName name="NTP01.4._B">'NTP01'!$E$22</definedName>
    <definedName name="NTP01.4._C">'NTP01'!$F$22</definedName>
    <definedName name="NTP01.4._D">'NTP01'!$G$22</definedName>
    <definedName name="NTP01.4._E">'NTP01'!$H$22</definedName>
    <definedName name="NTP01.4._F">'NTP01'!$I$22</definedName>
    <definedName name="NTP01.4._FA">'NTP01'!$J$22</definedName>
    <definedName name="NTP01.4._G">'NTP01'!$K$22</definedName>
    <definedName name="NTP01.4._H">'NTP01'!$L$22</definedName>
    <definedName name="NTP02.1._A">'NTP02'!$D$6</definedName>
    <definedName name="NTP02.1._B">'NTP02'!$E$6</definedName>
    <definedName name="NTP02.1._C">'NTP02'!$F$6</definedName>
    <definedName name="NTP02.1._D">'NTP02'!$G$6</definedName>
    <definedName name="NTP02.1._E">'NTP02'!$H$6</definedName>
    <definedName name="NTP02.1._F">'NTP02'!$I$6</definedName>
    <definedName name="NTP02.1._FA">'NTP02'!$J$6</definedName>
    <definedName name="NTP02.1._G">'NTP02'!$K$6</definedName>
    <definedName name="NTP02.1._H">'NTP02'!$L$6</definedName>
    <definedName name="NTP02.1.1._A">'NTP02'!$D$7</definedName>
    <definedName name="NTP02.1.1._B">'NTP02'!$E$7</definedName>
    <definedName name="NTP02.1.1._C">'NTP02'!$F$7</definedName>
    <definedName name="NTP02.1.1._D">'NTP02'!$G$7</definedName>
    <definedName name="NTP02.1.1._E">'NTP02'!$H$7</definedName>
    <definedName name="NTP02.1.1._F">'NTP02'!$I$7</definedName>
    <definedName name="NTP02.1.1._FA">'NTP02'!$J$7</definedName>
    <definedName name="NTP02.1.1._G">'NTP02'!$K$7</definedName>
    <definedName name="NTP02.1.1._H">'NTP02'!$L$7</definedName>
    <definedName name="NTP02.1.2._A">'NTP02'!$D$8</definedName>
    <definedName name="NTP02.1.2._B">'NTP02'!$E$8</definedName>
    <definedName name="NTP02.1.2._C">'NTP02'!$F$8</definedName>
    <definedName name="NTP02.1.2._D">'NTP02'!$G$8</definedName>
    <definedName name="NTP02.1.2._E">'NTP02'!$H$8</definedName>
    <definedName name="NTP02.1.2._F">'NTP02'!$I$8</definedName>
    <definedName name="NTP02.1.2._FA">'NTP02'!$J$8</definedName>
    <definedName name="NTP02.1.2._G">'NTP02'!$K$8</definedName>
    <definedName name="NTP02.1.2._H">'NTP02'!$L$8</definedName>
    <definedName name="NTP02.1.3._A">'NTP02'!$D$9</definedName>
    <definedName name="NTP02.1.3._B">'NTP02'!$E$9</definedName>
    <definedName name="NTP02.1.3._C">'NTP02'!$F$9</definedName>
    <definedName name="NTP02.1.3._D">'NTP02'!$G$9</definedName>
    <definedName name="NTP02.1.3._E">'NTP02'!$H$9</definedName>
    <definedName name="NTP02.1.3._F">'NTP02'!$I$9</definedName>
    <definedName name="NTP02.1.3._FA">'NTP02'!$J$9</definedName>
    <definedName name="NTP02.1.3._G">'NTP02'!$K$9</definedName>
    <definedName name="NTP02.1.3._H">'NTP02'!$L$9</definedName>
    <definedName name="NTP02.1.3.1._A">'NTP02'!$D$10</definedName>
    <definedName name="NTP02.1.3.1._B">'NTP02'!$E$10</definedName>
    <definedName name="NTP02.1.3.1._C">'NTP02'!$F$10</definedName>
    <definedName name="NTP02.1.3.1._D">'NTP02'!$G$10</definedName>
    <definedName name="NTP02.1.3.1._E">'NTP02'!$H$10</definedName>
    <definedName name="NTP02.1.3.1._F">'NTP02'!$I$10</definedName>
    <definedName name="NTP02.1.3.1._FA">'NTP02'!$J$10</definedName>
    <definedName name="NTP02.1.3.1._G">'NTP02'!$K$10</definedName>
    <definedName name="NTP02.1.3.1._H">'NTP02'!$L$10</definedName>
    <definedName name="NTP02.1.4._A">'NTP02'!$D$11</definedName>
    <definedName name="NTP02.1.4._B">'NTP02'!$E$11</definedName>
    <definedName name="NTP02.1.4._C">'NTP02'!$F$11</definedName>
    <definedName name="NTP02.1.4._D">'NTP02'!$G$11</definedName>
    <definedName name="NTP02.1.4._E">'NTP02'!$H$11</definedName>
    <definedName name="NTP02.1.4._F">'NTP02'!$I$11</definedName>
    <definedName name="NTP02.1.4._FA">'NTP02'!$J$11</definedName>
    <definedName name="NTP02.1.4._G">'NTP02'!$K$11</definedName>
    <definedName name="NTP02.1.4._H">'NTP02'!$L$11</definedName>
    <definedName name="NTP02.1.5._A">'NTP02'!$D$12</definedName>
    <definedName name="NTP02.1.5._B">'NTP02'!$E$12</definedName>
    <definedName name="NTP02.1.5._C">'NTP02'!$F$12</definedName>
    <definedName name="NTP02.1.5._D">'NTP02'!$G$12</definedName>
    <definedName name="NTP02.1.5._E">'NTP02'!$H$12</definedName>
    <definedName name="NTP02.1.5._F">'NTP02'!$I$12</definedName>
    <definedName name="NTP02.1.5._FA">'NTP02'!$J$12</definedName>
    <definedName name="NTP02.1.5._G">'NTP02'!$K$12</definedName>
    <definedName name="NTP02.1.5._H">'NTP02'!$L$12</definedName>
    <definedName name="NTP02.2._A">'NTP02'!$D$13</definedName>
    <definedName name="NTP02.2._B">'NTP02'!$E$13</definedName>
    <definedName name="NTP02.2._C">'NTP02'!$F$13</definedName>
    <definedName name="NTP02.2._D">'NTP02'!$G$13</definedName>
    <definedName name="NTP02.2._E">'NTP02'!$H$13</definedName>
    <definedName name="NTP02.2._F">'NTP02'!$I$13</definedName>
    <definedName name="NTP02.2._FA">'NTP02'!$J$13</definedName>
    <definedName name="NTP02.2._G">'NTP02'!$K$13</definedName>
    <definedName name="NTP02.2._H">'NTP02'!$L$13</definedName>
    <definedName name="NTP02.3._A">'NTP02'!$D$14</definedName>
    <definedName name="NTP02.3._B">'NTP02'!$E$14</definedName>
    <definedName name="NTP02.3._C">'NTP02'!$F$14</definedName>
    <definedName name="NTP02.3._D">'NTP02'!$G$14</definedName>
    <definedName name="NTP02.3._E">'NTP02'!$H$14</definedName>
    <definedName name="NTP02.3._F">'NTP02'!$I$14</definedName>
    <definedName name="NTP02.3._FA">'NTP02'!$J$14</definedName>
    <definedName name="NTP02.3._G">'NTP02'!$K$14</definedName>
    <definedName name="NTP02.3._H">'NTP02'!$L$14</definedName>
    <definedName name="NTP02.3.1._A">'NTP02'!$D$15</definedName>
    <definedName name="NTP02.3.1._B">'NTP02'!$E$15</definedName>
    <definedName name="NTP02.3.1._C">'NTP02'!$F$15</definedName>
    <definedName name="NTP02.3.1._D">'NTP02'!$G$15</definedName>
    <definedName name="NTP02.3.1._E">'NTP02'!$H$15</definedName>
    <definedName name="NTP02.3.1._F">'NTP02'!$I$15</definedName>
    <definedName name="NTP02.3.1._FA">'NTP02'!$J$15</definedName>
    <definedName name="NTP02.3.1._G">'NTP02'!$K$15</definedName>
    <definedName name="NTP02.3.1._H">'NTP02'!$L$15</definedName>
    <definedName name="NTP02.3.2._A">'NTP02'!$D$16</definedName>
    <definedName name="NTP02.3.2._B">'NTP02'!$E$16</definedName>
    <definedName name="NTP02.3.2._C">'NTP02'!$F$16</definedName>
    <definedName name="NTP02.3.2._D">'NTP02'!$G$16</definedName>
    <definedName name="NTP02.3.2._E">'NTP02'!$H$16</definedName>
    <definedName name="NTP02.3.2._F">'NTP02'!$I$16</definedName>
    <definedName name="NTP02.3.2._FA">'NTP02'!$J$16</definedName>
    <definedName name="NTP02.3.2._G">'NTP02'!$K$16</definedName>
    <definedName name="NTP02.3.2._H">'NTP02'!$L$16</definedName>
    <definedName name="NTP02.3.3._A">'NTP02'!$D$17</definedName>
    <definedName name="NTP02.3.3._B">'NTP02'!$E$17</definedName>
    <definedName name="NTP02.3.3._C">'NTP02'!$F$17</definedName>
    <definedName name="NTP02.3.3._D">'NTP02'!$G$17</definedName>
    <definedName name="NTP02.3.3._E">'NTP02'!$H$17</definedName>
    <definedName name="NTP02.3.3._F">'NTP02'!$I$17</definedName>
    <definedName name="NTP02.3.3._FA">'NTP02'!$J$17</definedName>
    <definedName name="NTP02.3.3._G">'NTP02'!$K$17</definedName>
    <definedName name="NTP02.3.3._H">'NTP02'!$L$17</definedName>
    <definedName name="NTP02.3.4._A">'NTP02'!$D$18</definedName>
    <definedName name="NTP02.3.4._B">'NTP02'!$E$18</definedName>
    <definedName name="NTP02.3.4._C">'NTP02'!$F$18</definedName>
    <definedName name="NTP02.3.4._D">'NTP02'!$G$18</definedName>
    <definedName name="NTP02.3.4._E">'NTP02'!$H$18</definedName>
    <definedName name="NTP02.3.4._F">'NTP02'!$I$18</definedName>
    <definedName name="NTP02.3.4._FA">'NTP02'!$J$18</definedName>
    <definedName name="NTP02.3.4._G">'NTP02'!$K$18</definedName>
    <definedName name="NTP02.3.4._H">'NTP02'!$L$18</definedName>
    <definedName name="NTP02.3.4.1._A">'NTP02'!$D$19</definedName>
    <definedName name="NTP02.3.4.1._B">'NTP02'!$E$19</definedName>
    <definedName name="NTP02.3.4.1._C">'NTP02'!$F$19</definedName>
    <definedName name="NTP02.3.4.1._D">'NTP02'!$G$19</definedName>
    <definedName name="NTP02.3.4.1._E">'NTP02'!$H$19</definedName>
    <definedName name="NTP02.3.4.1._F">'NTP02'!$I$19</definedName>
    <definedName name="NTP02.3.4.1._FA">'NTP02'!$J$19</definedName>
    <definedName name="NTP02.3.4.1._G">'NTP02'!$K$19</definedName>
    <definedName name="NTP02.3.4.1._H">'NTP02'!$L$19</definedName>
    <definedName name="NTP02.3.5._A">'NTP02'!$D$20</definedName>
    <definedName name="NTP02.3.5._B">'NTP02'!$E$20</definedName>
    <definedName name="NTP02.3.5._C">'NTP02'!$F$20</definedName>
    <definedName name="NTP02.3.5._D">'NTP02'!$G$20</definedName>
    <definedName name="NTP02.3.5._E">'NTP02'!$H$20</definedName>
    <definedName name="NTP02.3.5._F">'NTP02'!$I$20</definedName>
    <definedName name="NTP02.3.5._FA">'NTP02'!$J$20</definedName>
    <definedName name="NTP02.3.5._G">'NTP02'!$K$20</definedName>
    <definedName name="NTP02.3.5._H">'NTP02'!$L$20</definedName>
    <definedName name="NTP02.3.6._A">'NTP02'!$D$21</definedName>
    <definedName name="NTP02.3.6._B">'NTP02'!$E$21</definedName>
    <definedName name="NTP02.3.6._C">'NTP02'!$F$21</definedName>
    <definedName name="NTP02.3.6._D">'NTP02'!$G$21</definedName>
    <definedName name="NTP02.3.6._E">'NTP02'!$H$21</definedName>
    <definedName name="NTP02.3.6._F">'NTP02'!$I$21</definedName>
    <definedName name="NTP02.3.6._FA">'NTP02'!$J$21</definedName>
    <definedName name="NTP02.3.6._G">'NTP02'!$K$21</definedName>
    <definedName name="NTP02.3.6._H">'NTP02'!$L$21</definedName>
    <definedName name="NTP02.4._A">'NTP02'!$D$22</definedName>
    <definedName name="NTP02.4._B">'NTP02'!$E$22</definedName>
    <definedName name="NTP02.4._C">'NTP02'!$F$22</definedName>
    <definedName name="NTP02.4._D">'NTP02'!$G$22</definedName>
    <definedName name="NTP02.4._E">'NTP02'!$H$22</definedName>
    <definedName name="NTP02.4._F">'NTP02'!$I$22</definedName>
    <definedName name="NTP02.4._FA">'NTP02'!$J$22</definedName>
    <definedName name="NTP02.4._G">'NTP02'!$K$22</definedName>
    <definedName name="NTP02.4._H">'NTP02'!$L$22</definedName>
    <definedName name="PAF01.1._A">'PAF01'!$D$6</definedName>
    <definedName name="PAF01.2._A">'PAF01'!$D$7</definedName>
    <definedName name="PAF01.2.1._A">'PAF01'!$D$8</definedName>
    <definedName name="PAF01.3._A">'PAF01'!$D$9</definedName>
    <definedName name="PAF01.4._A">'PAF01'!$D$10</definedName>
    <definedName name="PAF02.1._A">'PAF02'!$D$7</definedName>
    <definedName name="PAF02.1._B">'PAF02'!$E$7</definedName>
    <definedName name="PAF02.1.1._A">'PAF02'!$D$8</definedName>
    <definedName name="PAF02.1.1._B">'PAF02'!$E$8</definedName>
    <definedName name="PAF02.1.2._A">'PAF02'!$D$9</definedName>
    <definedName name="PAF02.1.2._B">'PAF02'!$E$9</definedName>
    <definedName name="PAF02.1.3._A">'PAF02'!$D$10</definedName>
    <definedName name="PAF02.1.3._B">'PAF02'!$E$10</definedName>
    <definedName name="PAF02.1.4._A">'PAF02'!$D$11</definedName>
    <definedName name="PAF02.1.4._B">'PAF02'!$E$11</definedName>
    <definedName name="PAF02.2._A">'PAF02'!$D$12</definedName>
    <definedName name="PAF02.2._B">'PAF02'!$E$12</definedName>
    <definedName name="PAF02.2.1._A">'PAF02'!$D$13</definedName>
    <definedName name="PAF02.2.1._B">'PAF02'!$E$13</definedName>
    <definedName name="PAF02.2.2._A">'PAF02'!$D$14</definedName>
    <definedName name="PAF02.2.2._B">'PAF02'!$E$14</definedName>
    <definedName name="PAF02.2.3._A">'PAF02'!$D$15</definedName>
    <definedName name="PAF02.2.3._B">'PAF02'!$E$15</definedName>
    <definedName name="PAF02.2.4._A">'PAF02'!$D$16</definedName>
    <definedName name="PAF02.2.4._B">'PAF02'!$E$16</definedName>
    <definedName name="PAF02.2.4.1._A">'PAF02'!$D$17</definedName>
    <definedName name="PAF02.2.4.1._B">'PAF02'!$E$17</definedName>
    <definedName name="PAF02.2.5._A">'PAF02'!$D$18</definedName>
    <definedName name="PAF02.2.5._B">'PAF02'!$E$18</definedName>
    <definedName name="PAF02.2.6._A">'PAF02'!$D$19</definedName>
    <definedName name="PAF02.2.6._B">'PAF02'!$E$19</definedName>
    <definedName name="PAF02.3._B">'PAF02'!$E$20</definedName>
    <definedName name="PAF02.3.1._B">'PAF02'!$E$21</definedName>
    <definedName name="PAF02.3.2._B">'PAF02'!$E$22</definedName>
    <definedName name="PAF02.3.3._B">'PAF02'!$E$23</definedName>
    <definedName name="PAF02.3.3.1._B">'PAF02'!$E$24</definedName>
    <definedName name="PAF02.3.4._B">'PAF02'!$E$25</definedName>
    <definedName name="PAF02.3.5._B">'PAF02'!$E$26</definedName>
    <definedName name="PAF02.4._A">'PAF02'!$D$27</definedName>
    <definedName name="PAF02.4._B">'PAF02'!$E$27</definedName>
    <definedName name="PAF03.1._A">'PAF03'!$D$6</definedName>
    <definedName name="PAF03.1._B">'PAF03'!$E$6</definedName>
    <definedName name="PAF03.1._C">'PAF03'!$F$6</definedName>
    <definedName name="PAF03.1._D">'PAF03'!$G$6</definedName>
    <definedName name="PAF03.1._E">'PAF03'!$H$6</definedName>
    <definedName name="PAF03.1.1._A">'PAF03'!$D$7</definedName>
    <definedName name="PAF03.1.1._B">'PAF03'!$E$7</definedName>
    <definedName name="PAF03.1.1._C">'PAF03'!$F$7</definedName>
    <definedName name="PAF03.1.1._D">'PAF03'!$G$7</definedName>
    <definedName name="PAF03.1.1._E">'PAF03'!$H$7</definedName>
    <definedName name="PAF03.1.2._A">'PAF03'!$D$8</definedName>
    <definedName name="PAF03.1.2._B">'PAF03'!$E$8</definedName>
    <definedName name="PAF03.1.2._C">'PAF03'!$F$8</definedName>
    <definedName name="PAF03.1.2._D">'PAF03'!$G$8</definedName>
    <definedName name="PAF03.1.2._E">'PAF03'!$H$8</definedName>
    <definedName name="PAF03.1.3._A">'PAF03'!$D$9</definedName>
    <definedName name="PAF03.1.3._B">'PAF03'!$E$9</definedName>
    <definedName name="PAF03.1.3._C">'PAF03'!$F$9</definedName>
    <definedName name="PAF03.1.3._D">'PAF03'!$G$9</definedName>
    <definedName name="PAF03.1.3._E">'PAF03'!$H$9</definedName>
    <definedName name="PAF03.1.4._A">'PAF03'!$D$10</definedName>
    <definedName name="PAF03.1.4._B">'PAF03'!$E$10</definedName>
    <definedName name="PAF03.1.4._C">'PAF03'!$F$10</definedName>
    <definedName name="PAF03.1.4._D">'PAF03'!$G$10</definedName>
    <definedName name="PAF03.1.4._E">'PAF03'!$H$10</definedName>
    <definedName name="PAF03.2._A">'PAF03'!$D$11</definedName>
    <definedName name="PAF03.2._B">'PAF03'!$E$11</definedName>
    <definedName name="PAF03.2._C">'PAF03'!$F$11</definedName>
    <definedName name="PAF03.2._D">'PAF03'!$G$11</definedName>
    <definedName name="PAF03.2._E">'PAF03'!$H$11</definedName>
    <definedName name="PAF03.2.1._A">'PAF03'!$D$12</definedName>
    <definedName name="PAF03.2.1._B">'PAF03'!$E$12</definedName>
    <definedName name="PAF03.2.1._C">'PAF03'!$F$12</definedName>
    <definedName name="PAF03.2.1._D">'PAF03'!$G$12</definedName>
    <definedName name="PAF03.2.1._E">'PAF03'!$H$12</definedName>
    <definedName name="PAF03.2.2._A">'PAF03'!$D$13</definedName>
    <definedName name="PAF03.2.2._B">'PAF03'!$E$13</definedName>
    <definedName name="PAF03.2.2._C">'PAF03'!$F$13</definedName>
    <definedName name="PAF03.2.2._D">'PAF03'!$G$13</definedName>
    <definedName name="PAF03.2.2._E">'PAF03'!$H$13</definedName>
    <definedName name="PAF03.2.3._A">'PAF03'!$D$14</definedName>
    <definedName name="PAF03.2.3._B">'PAF03'!$E$14</definedName>
    <definedName name="PAF03.2.3._C">'PAF03'!$F$14</definedName>
    <definedName name="PAF03.2.3._D">'PAF03'!$G$14</definedName>
    <definedName name="PAF03.2.3._E">'PAF03'!$H$14</definedName>
    <definedName name="PAF03.2.4._A">'PAF03'!$D$15</definedName>
    <definedName name="PAF03.2.4._B">'PAF03'!$E$15</definedName>
    <definedName name="PAF03.2.4._C">'PAF03'!$F$15</definedName>
    <definedName name="PAF03.2.4._D">'PAF03'!$G$15</definedName>
    <definedName name="PAF03.2.4._E">'PAF03'!$H$15</definedName>
    <definedName name="PAF03.2.4.1._A">'PAF03'!$D$16</definedName>
    <definedName name="PAF03.2.4.1._B">'PAF03'!$E$16</definedName>
    <definedName name="PAF03.2.4.1._C">'PAF03'!$F$16</definedName>
    <definedName name="PAF03.2.4.1._D">'PAF03'!$G$16</definedName>
    <definedName name="PAF03.2.4.1._E">'PAF03'!$H$16</definedName>
    <definedName name="PAF03.2.5._A">'PAF03'!$D$17</definedName>
    <definedName name="PAF03.2.5._B">'PAF03'!$E$17</definedName>
    <definedName name="PAF03.2.5._C">'PAF03'!$F$17</definedName>
    <definedName name="PAF03.2.5._D">'PAF03'!$G$17</definedName>
    <definedName name="PAF03.2.5._E">'PAF03'!$H$17</definedName>
    <definedName name="PAF03.2.6._A">'PAF03'!$D$18</definedName>
    <definedName name="PAF03.2.6._B">'PAF03'!$E$18</definedName>
    <definedName name="PAF03.2.6._C">'PAF03'!$F$18</definedName>
    <definedName name="PAF03.2.6._D">'PAF03'!$G$18</definedName>
    <definedName name="PAF03.2.6._E">'PAF03'!$H$18</definedName>
    <definedName name="PAF03.3._B">'PAF03'!$E$19</definedName>
    <definedName name="PAF03.3._C">'PAF03'!$F$19</definedName>
    <definedName name="PAF03.3._D">'PAF03'!$G$19</definedName>
    <definedName name="PAF03.3._E">'PAF03'!$H$19</definedName>
    <definedName name="PAF03.3.1._B">'PAF03'!$E$20</definedName>
    <definedName name="PAF03.3.1._C">'PAF03'!$F$20</definedName>
    <definedName name="PAF03.3.1._D">'PAF03'!$G$20</definedName>
    <definedName name="PAF03.3.1._E">'PAF03'!$H$20</definedName>
    <definedName name="PAF03.3.2._B">'PAF03'!$E$21</definedName>
    <definedName name="PAF03.3.2._C">'PAF03'!$F$21</definedName>
    <definedName name="PAF03.3.2._D">'PAF03'!$G$21</definedName>
    <definedName name="PAF03.3.2._E">'PAF03'!$H$21</definedName>
    <definedName name="PAF03.3.3._B">'PAF03'!$E$22</definedName>
    <definedName name="PAF03.3.3._C">'PAF03'!$F$22</definedName>
    <definedName name="PAF03.3.3._D">'PAF03'!$G$22</definedName>
    <definedName name="PAF03.3.3._E">'PAF03'!$H$22</definedName>
    <definedName name="PAF03.3.3.1._B">'PAF03'!$E$23</definedName>
    <definedName name="PAF03.3.3.1._C">'PAF03'!$F$23</definedName>
    <definedName name="PAF03.3.3.1._D">'PAF03'!$G$23</definedName>
    <definedName name="PAF03.3.3.1._E">'PAF03'!$H$23</definedName>
    <definedName name="PAF03.3.4._B">'PAF03'!$E$24</definedName>
    <definedName name="PAF03.3.4._C">'PAF03'!$F$24</definedName>
    <definedName name="PAF03.3.4._D">'PAF03'!$G$24</definedName>
    <definedName name="PAF03.3.4._E">'PAF03'!$H$24</definedName>
    <definedName name="PAF03.3.5._B">'PAF03'!$E$25</definedName>
    <definedName name="PAF03.3.5._C">'PAF03'!$F$25</definedName>
    <definedName name="PAF03.3.5._D">'PAF03'!$G$25</definedName>
    <definedName name="PAF03.3.5._E">'PAF03'!$H$25</definedName>
    <definedName name="PAF03.4._A">'PAF03'!$D$26</definedName>
    <definedName name="PAF03.4._B">'PAF03'!$E$26</definedName>
    <definedName name="PAF03.4._C">'PAF03'!$F$26</definedName>
    <definedName name="PAF03.4._D">'PAF03'!$G$26</definedName>
    <definedName name="PAF03.4._E">'PAF03'!$H$26</definedName>
    <definedName name="PAF04.1._A">'PAF04'!$D$7</definedName>
    <definedName name="PAF04.1._B">'PAF04'!$E$7</definedName>
    <definedName name="PAF04.1._C">'PAF04'!$F$7</definedName>
    <definedName name="PAF04.1._D">'PAF04'!$G$7</definedName>
    <definedName name="PAF04.1._E">'PAF04'!$H$7</definedName>
    <definedName name="PAF04.1.1._A">'PAF04'!$D$8</definedName>
    <definedName name="PAF04.1.1._B">'PAF04'!$E$8</definedName>
    <definedName name="PAF04.1.1._C">'PAF04'!$F$8</definedName>
    <definedName name="PAF04.1.1._D">'PAF04'!$G$8</definedName>
    <definedName name="PAF04.1.1._E">'PAF04'!$H$8</definedName>
    <definedName name="PAF04.1.2._A">'PAF04'!$D$9</definedName>
    <definedName name="PAF04.1.2._B">'PAF04'!$E$9</definedName>
    <definedName name="PAF04.1.2._C">'PAF04'!$F$9</definedName>
    <definedName name="PAF04.1.2._D">'PAF04'!$G$9</definedName>
    <definedName name="PAF04.1.2._E">'PAF04'!$H$9</definedName>
    <definedName name="PAF04.1.3._A">'PAF04'!$D$10</definedName>
    <definedName name="PAF04.1.3._B">'PAF04'!$E$10</definedName>
    <definedName name="PAF04.1.3._C">'PAF04'!$F$10</definedName>
    <definedName name="PAF04.1.3._D">'PAF04'!$G$10</definedName>
    <definedName name="PAF04.1.3._E">'PAF04'!$H$10</definedName>
    <definedName name="PAF04.1.4._A">'PAF04'!$D$11</definedName>
    <definedName name="PAF04.1.4._B">'PAF04'!$E$11</definedName>
    <definedName name="PAF04.1.4._C">'PAF04'!$F$11</definedName>
    <definedName name="PAF04.1.4._D">'PAF04'!$G$11</definedName>
    <definedName name="PAF04.1.4._E">'PAF04'!$H$11</definedName>
    <definedName name="PAF04.1.4.1._A">'PAF04'!$D$12</definedName>
    <definedName name="PAF04.1.4.1._B">'PAF04'!$E$12</definedName>
    <definedName name="PAF04.1.4.1._C">'PAF04'!$F$12</definedName>
    <definedName name="PAF04.1.4.1._D">'PAF04'!$G$12</definedName>
    <definedName name="PAF04.1.4.1._E">'PAF04'!$H$12</definedName>
    <definedName name="PAF04.1.5._A">'PAF04'!$D$13</definedName>
    <definedName name="PAF04.1.5._B">'PAF04'!$E$13</definedName>
    <definedName name="PAF04.1.5._C">'PAF04'!$F$13</definedName>
    <definedName name="PAF04.1.5._D">'PAF04'!$G$13</definedName>
    <definedName name="PAF04.1.5._E">'PAF04'!$H$13</definedName>
    <definedName name="PAF04.1.6._A">'PAF04'!$D$14</definedName>
    <definedName name="PAF04.1.6._B">'PAF04'!$E$14</definedName>
    <definedName name="PAF04.1.6._C">'PAF04'!$F$14</definedName>
    <definedName name="PAF04.1.6._D">'PAF04'!$G$14</definedName>
    <definedName name="PAF04.1.6._E">'PAF04'!$H$14</definedName>
    <definedName name="PAF04.2._B">'PAF04'!$E$15</definedName>
    <definedName name="PAF04.2._C">'PAF04'!$F$15</definedName>
    <definedName name="PAF04.2._D">'PAF04'!$G$15</definedName>
    <definedName name="PAF04.2._E">'PAF04'!$H$15</definedName>
    <definedName name="PAF04.2.1._B">'PAF04'!$E$16</definedName>
    <definedName name="PAF04.2.1._C">'PAF04'!$F$16</definedName>
    <definedName name="PAF04.2.1._D">'PAF04'!$G$16</definedName>
    <definedName name="PAF04.2.1._E">'PAF04'!$H$16</definedName>
    <definedName name="PAF04.2.2._B">'PAF04'!$E$17</definedName>
    <definedName name="PAF04.2.2._C">'PAF04'!$F$17</definedName>
    <definedName name="PAF04.2.2._D">'PAF04'!$G$17</definedName>
    <definedName name="PAF04.2.2._E">'PAF04'!$H$17</definedName>
    <definedName name="PAF04.2.3._B">'PAF04'!$E$18</definedName>
    <definedName name="PAF04.2.3._C">'PAF04'!$F$18</definedName>
    <definedName name="PAF04.2.3._D">'PAF04'!$G$18</definedName>
    <definedName name="PAF04.2.3._E">'PAF04'!$H$18</definedName>
    <definedName name="PAF04.2.3.1._B">'PAF04'!$E$19</definedName>
    <definedName name="PAF04.2.3.1._C">'PAF04'!$F$19</definedName>
    <definedName name="PAF04.2.3.1._D">'PAF04'!$G$19</definedName>
    <definedName name="PAF04.2.3.1._E">'PAF04'!$H$19</definedName>
    <definedName name="PAF04.2.4._B">'PAF04'!$E$20</definedName>
    <definedName name="PAF04.2.4._C">'PAF04'!$F$20</definedName>
    <definedName name="PAF04.2.4._D">'PAF04'!$G$20</definedName>
    <definedName name="PAF04.2.4._E">'PAF04'!$H$20</definedName>
    <definedName name="PAF04.2.5._B">'PAF04'!$E$21</definedName>
    <definedName name="PAF04.2.5._C">'PAF04'!$F$21</definedName>
    <definedName name="PAF04.2.5._D">'PAF04'!$G$21</definedName>
    <definedName name="PAF04.2.5._E">'PAF04'!$H$21</definedName>
    <definedName name="PAF04.3._A">'PAF04'!$D$22</definedName>
    <definedName name="PAF04.3._B">'PAF04'!$E$22</definedName>
    <definedName name="PAF04.3._C">'PAF04'!$F$22</definedName>
    <definedName name="PAF04.3._D">'PAF04'!$G$22</definedName>
    <definedName name="PAF04.3._E">'PAF04'!$H$22</definedName>
    <definedName name="PKIPO01.1._A">PKIPO01!$D$6</definedName>
    <definedName name="PKIPO01.1._B">PKIPO01!$E$6</definedName>
    <definedName name="PKIPO01.10._A">PKIPO01!$D$15</definedName>
    <definedName name="PKIPO01.10._B">PKIPO01!$E$15</definedName>
    <definedName name="PKIPO01.2._A">PKIPO01!$D$7</definedName>
    <definedName name="PKIPO01.2._B">PKIPO01!$E$7</definedName>
    <definedName name="PKIPO01.3._A">PKIPO01!$D$8</definedName>
    <definedName name="PKIPO01.3._B">PKIPO01!$E$8</definedName>
    <definedName name="PKIPO01.4._A">PKIPO01!$D$9</definedName>
    <definedName name="PKIPO01.4._B">PKIPO01!$E$9</definedName>
    <definedName name="PKIPO01.5._A">PKIPO01!$D$10</definedName>
    <definedName name="PKIPO01.5._B">PKIPO01!$E$10</definedName>
    <definedName name="PKIPO01.6._A">PKIPO01!$D$11</definedName>
    <definedName name="PKIPO01.6._B">PKIPO01!$E$11</definedName>
    <definedName name="PKIPO01.7._A">PKIPO01!$D$12</definedName>
    <definedName name="PKIPO01.7._B">PKIPO01!$E$12</definedName>
    <definedName name="PKIPO01.8._A">PKIPO01!$D$13</definedName>
    <definedName name="PKIPO01.8._B">PKIPO01!$E$13</definedName>
    <definedName name="PKIPO01.9._A">PKIPO01!$D$14</definedName>
    <definedName name="PKIPO01.9._B">PKIPO01!$E$14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1.1._A">'PO01'!$D$7</definedName>
    <definedName name="PO01.1.1._B">'PO01'!$E$7</definedName>
    <definedName name="PO01.1.1._C">'PO01'!$F$7</definedName>
    <definedName name="PO01.1.1._D">'PO01'!$G$7</definedName>
    <definedName name="PO01.1.1._E">'PO01'!$H$7</definedName>
    <definedName name="PO01.1.1._F">'PO01'!$I$7</definedName>
    <definedName name="PO01.1.1._G">'PO01'!$J$7</definedName>
    <definedName name="PO01.1.2._A">'PO01'!$D$8</definedName>
    <definedName name="PO01.1.2._B">'PO01'!$E$8</definedName>
    <definedName name="PO01.1.2._C">'PO01'!$F$8</definedName>
    <definedName name="PO01.1.2._D">'PO01'!$G$8</definedName>
    <definedName name="PO01.1.2._E">'PO01'!$H$8</definedName>
    <definedName name="PO01.1.2._F">'PO01'!$I$8</definedName>
    <definedName name="PO01.1.2._G">'PO01'!$J$8</definedName>
    <definedName name="PO01.1.3._A">'PO01'!$D$9</definedName>
    <definedName name="PO01.1.3._B">'PO01'!$E$9</definedName>
    <definedName name="PO01.1.3._C">'PO01'!$F$9</definedName>
    <definedName name="PO01.1.3._D">'PO01'!$G$9</definedName>
    <definedName name="PO01.1.3._E">'PO01'!$H$9</definedName>
    <definedName name="PO01.1.3._F">'PO01'!$I$9</definedName>
    <definedName name="PO01.1.3._G">'PO01'!$J$9</definedName>
    <definedName name="PO01.2._A">'PO01'!$D$10</definedName>
    <definedName name="PO01.2._B">'PO01'!$E$10</definedName>
    <definedName name="PO01.2._C">'PO01'!$F$10</definedName>
    <definedName name="PO01.2._D">'PO01'!$G$10</definedName>
    <definedName name="PO01.2._E">'PO01'!$H$10</definedName>
    <definedName name="PO01.2._F">'PO01'!$I$10</definedName>
    <definedName name="PO01.2._G">'PO01'!$J$10</definedName>
    <definedName name="PO01.2.1._A">'PO01'!$D$11</definedName>
    <definedName name="PO01.2.1._B">'PO01'!$E$11</definedName>
    <definedName name="PO01.2.1._C">'PO01'!$F$11</definedName>
    <definedName name="PO01.2.1._D">'PO01'!$G$11</definedName>
    <definedName name="PO01.2.1._E">'PO01'!$H$11</definedName>
    <definedName name="PO01.2.1._F">'PO01'!$I$11</definedName>
    <definedName name="PO01.2.1._G">'PO01'!$J$11</definedName>
    <definedName name="PO01.2.1.1._A">'PO01'!$D$12</definedName>
    <definedName name="PO01.2.1.1._B">'PO01'!$E$12</definedName>
    <definedName name="PO01.2.1.1._C">'PO01'!$F$12</definedName>
    <definedName name="PO01.2.1.1._D">'PO01'!$G$12</definedName>
    <definedName name="PO01.2.1.1._E">'PO01'!$H$12</definedName>
    <definedName name="PO01.2.1.1._F">'PO01'!$I$12</definedName>
    <definedName name="PO01.2.1.1._G">'PO01'!$J$12</definedName>
    <definedName name="PO01.2.1.2._A">'PO01'!$D$13</definedName>
    <definedName name="PO01.2.1.2._B">'PO01'!$E$13</definedName>
    <definedName name="PO01.2.1.2._C">'PO01'!$F$13</definedName>
    <definedName name="PO01.2.1.2._D">'PO01'!$G$13</definedName>
    <definedName name="PO01.2.1.2._E">'PO01'!$H$13</definedName>
    <definedName name="PO01.2.1.2._F">'PO01'!$I$13</definedName>
    <definedName name="PO01.2.1.2._G">'PO01'!$J$13</definedName>
    <definedName name="PO01.2.1.3._A">'PO01'!$D$14</definedName>
    <definedName name="PO01.2.1.3._B">'PO01'!$E$14</definedName>
    <definedName name="PO01.2.1.3._C">'PO01'!$F$14</definedName>
    <definedName name="PO01.2.1.3._D">'PO01'!$G$14</definedName>
    <definedName name="PO01.2.1.3._E">'PO01'!$H$14</definedName>
    <definedName name="PO01.2.1.3._F">'PO01'!$I$14</definedName>
    <definedName name="PO01.2.1.3._G">'PO01'!$J$14</definedName>
    <definedName name="PO01.2.1.4._A">'PO01'!$D$15</definedName>
    <definedName name="PO01.2.1.4._B">'PO01'!$E$15</definedName>
    <definedName name="PO01.2.1.4._C">'PO01'!$F$15</definedName>
    <definedName name="PO01.2.1.4._D">'PO01'!$G$15</definedName>
    <definedName name="PO01.2.1.4._E">'PO01'!$H$15</definedName>
    <definedName name="PO01.2.1.4._F">'PO01'!$I$15</definedName>
    <definedName name="PO01.2.1.4._G">'PO01'!$J$15</definedName>
    <definedName name="PO01.2.1.5._A">'PO01'!$D$16</definedName>
    <definedName name="PO01.2.1.5._B">'PO01'!$E$16</definedName>
    <definedName name="PO01.2.1.5._C">'PO01'!$F$16</definedName>
    <definedName name="PO01.2.1.5._D">'PO01'!$G$16</definedName>
    <definedName name="PO01.2.1.5._E">'PO01'!$H$16</definedName>
    <definedName name="PO01.2.1.5._F">'PO01'!$I$16</definedName>
    <definedName name="PO01.2.1.5._G">'PO01'!$J$16</definedName>
    <definedName name="PO01.2.3._A">'PO01'!$D$17</definedName>
    <definedName name="PO01.2.3._B">'PO01'!$E$17</definedName>
    <definedName name="PO01.2.3._C">'PO01'!$F$17</definedName>
    <definedName name="PO01.2.3._D">'PO01'!$G$17</definedName>
    <definedName name="PO01.2.3._E">'PO01'!$H$17</definedName>
    <definedName name="PO01.2.3._F">'PO01'!$I$17</definedName>
    <definedName name="PO01.2.3._G">'PO01'!$J$17</definedName>
    <definedName name="PO01.2.3.1._A">'PO01'!$D$18</definedName>
    <definedName name="PO01.2.3.1._B">'PO01'!$E$18</definedName>
    <definedName name="PO01.2.3.1._C">'PO01'!$F$18</definedName>
    <definedName name="PO01.2.3.1._D">'PO01'!$G$18</definedName>
    <definedName name="PO01.2.3.1._E">'PO01'!$H$18</definedName>
    <definedName name="PO01.2.3.1._F">'PO01'!$I$18</definedName>
    <definedName name="PO01.2.3.1._G">'PO01'!$J$18</definedName>
    <definedName name="PO01.2.3.2._A">'PO01'!$D$19</definedName>
    <definedName name="PO01.2.3.2._B">'PO01'!$E$19</definedName>
    <definedName name="PO01.2.3.2._C">'PO01'!$F$19</definedName>
    <definedName name="PO01.2.3.2._D">'PO01'!$G$19</definedName>
    <definedName name="PO01.2.3.2._E">'PO01'!$H$19</definedName>
    <definedName name="PO01.2.3.2._F">'PO01'!$I$19</definedName>
    <definedName name="PO01.2.3.2._G">'PO01'!$J$19</definedName>
    <definedName name="PO01.3._A">'PO01'!$D$20</definedName>
    <definedName name="PO01.3._B">'PO01'!$E$20</definedName>
    <definedName name="PO01.3._C">'PO01'!$F$20</definedName>
    <definedName name="PO01.3._D">'PO01'!$G$20</definedName>
    <definedName name="PO01.3._E">'PO01'!$H$20</definedName>
    <definedName name="PO01.3._F">'PO01'!$I$20</definedName>
    <definedName name="PO01.3._G">'PO01'!$J$20</definedName>
    <definedName name="PO01.3.1._A">'PO01'!$D$21</definedName>
    <definedName name="PO01.3.1._B">'PO01'!$E$21</definedName>
    <definedName name="PO01.3.1._C">'PO01'!$F$21</definedName>
    <definedName name="PO01.3.1._D">'PO01'!$G$21</definedName>
    <definedName name="PO01.3.1._E">'PO01'!$H$21</definedName>
    <definedName name="PO01.3.1._F">'PO01'!$I$21</definedName>
    <definedName name="PO01.3.1._G">'PO01'!$J$21</definedName>
    <definedName name="PO01.3.1.1._A">'PO01'!$D$22</definedName>
    <definedName name="PO01.3.1.1._B">'PO01'!$E$22</definedName>
    <definedName name="PO01.3.1.1._C">'PO01'!$F$22</definedName>
    <definedName name="PO01.3.1.1._D">'PO01'!$G$22</definedName>
    <definedName name="PO01.3.1.1._E">'PO01'!$H$22</definedName>
    <definedName name="PO01.3.1.1._F">'PO01'!$I$22</definedName>
    <definedName name="PO01.3.1.1._G">'PO01'!$J$22</definedName>
    <definedName name="PO01.3.1.2._A">'PO01'!$D$23</definedName>
    <definedName name="PO01.3.1.2._B">'PO01'!$E$23</definedName>
    <definedName name="PO01.3.1.2._C">'PO01'!$F$23</definedName>
    <definedName name="PO01.3.1.2._D">'PO01'!$G$23</definedName>
    <definedName name="PO01.3.1.2._E">'PO01'!$H$23</definedName>
    <definedName name="PO01.3.1.2._F">'PO01'!$I$23</definedName>
    <definedName name="PO01.3.1.2._G">'PO01'!$J$23</definedName>
    <definedName name="PO01.3.1.3._A">'PO01'!$D$24</definedName>
    <definedName name="PO01.3.1.3._B">'PO01'!$E$24</definedName>
    <definedName name="PO01.3.1.3._C">'PO01'!$F$24</definedName>
    <definedName name="PO01.3.1.3._D">'PO01'!$G$24</definedName>
    <definedName name="PO01.3.1.3._E">'PO01'!$H$24</definedName>
    <definedName name="PO01.3.1.3._F">'PO01'!$I$24</definedName>
    <definedName name="PO01.3.1.3._G">'PO01'!$J$24</definedName>
    <definedName name="PO01.3.2._A">'PO01'!$D$25</definedName>
    <definedName name="PO01.3.2._B">'PO01'!$E$25</definedName>
    <definedName name="PO01.3.2._C">'PO01'!$F$25</definedName>
    <definedName name="PO01.3.2._D">'PO01'!$G$25</definedName>
    <definedName name="PO01.3.2._E">'PO01'!$H$25</definedName>
    <definedName name="PO01.3.2._F">'PO01'!$I$25</definedName>
    <definedName name="PO01.3.2._G">'PO01'!$J$25</definedName>
    <definedName name="PO01.3.2.1._A">'PO01'!$D$26</definedName>
    <definedName name="PO01.3.2.1._B">'PO01'!$E$26</definedName>
    <definedName name="PO01.3.2.1._C">'PO01'!$F$26</definedName>
    <definedName name="PO01.3.2.1._D">'PO01'!$G$26</definedName>
    <definedName name="PO01.3.2.1._E">'PO01'!$H$26</definedName>
    <definedName name="PO01.3.2.1._F">'PO01'!$I$26</definedName>
    <definedName name="PO01.3.2.1._G">'PO01'!$J$26</definedName>
    <definedName name="PO01.3.2.2._A">'PO01'!$D$27</definedName>
    <definedName name="PO01.3.2.2._B">'PO01'!$E$27</definedName>
    <definedName name="PO01.3.2.2._C">'PO01'!$F$27</definedName>
    <definedName name="PO01.3.2.2._D">'PO01'!$G$27</definedName>
    <definedName name="PO01.3.2.2._E">'PO01'!$H$27</definedName>
    <definedName name="PO01.3.2.2._F">'PO01'!$I$27</definedName>
    <definedName name="PO01.3.2.2._G">'PO01'!$J$27</definedName>
    <definedName name="PO01.3.2.3._A">'PO01'!$D$28</definedName>
    <definedName name="PO01.3.2.3._B">'PO01'!$E$28</definedName>
    <definedName name="PO01.3.2.3._C">'PO01'!$F$28</definedName>
    <definedName name="PO01.3.2.3._D">'PO01'!$G$28</definedName>
    <definedName name="PO01.3.2.3._E">'PO01'!$H$28</definedName>
    <definedName name="PO01.3.2.3._F">'PO01'!$I$28</definedName>
    <definedName name="PO01.3.2.3._G">'PO01'!$J$28</definedName>
    <definedName name="PO01.3.2.4._A">'PO01'!$D$29</definedName>
    <definedName name="PO01.3.2.4._B">'PO01'!$E$29</definedName>
    <definedName name="PO01.3.2.4._C">'PO01'!$F$29</definedName>
    <definedName name="PO01.3.2.4._D">'PO01'!$G$29</definedName>
    <definedName name="PO01.3.2.4._E">'PO01'!$H$29</definedName>
    <definedName name="PO01.3.2.4._F">'PO01'!$I$29</definedName>
    <definedName name="PO01.3.2.4._G">'PO01'!$J$29</definedName>
    <definedName name="PO01.3.2.5._A">'PO01'!$D$30</definedName>
    <definedName name="PO01.3.2.5._B">'PO01'!$E$30</definedName>
    <definedName name="PO01.3.2.5._C">'PO01'!$F$30</definedName>
    <definedName name="PO01.3.2.5._D">'PO01'!$G$30</definedName>
    <definedName name="PO01.3.2.5._E">'PO01'!$H$30</definedName>
    <definedName name="PO01.3.2.5._F">'PO01'!$I$30</definedName>
    <definedName name="PO01.3.2.5._G">'PO01'!$J$30</definedName>
    <definedName name="PO01.4._A">'PO01'!$D$31</definedName>
    <definedName name="PO01.4._B">'PO01'!$E$31</definedName>
    <definedName name="PO01.4._C">'PO01'!$F$31</definedName>
    <definedName name="PO01.4._D">'PO01'!$G$31</definedName>
    <definedName name="PO01.4._E">'PO01'!$H$31</definedName>
    <definedName name="PO01.4._F">'PO01'!$I$31</definedName>
    <definedName name="PO01.4._G">'PO01'!$J$31</definedName>
    <definedName name="PO01.4.1._A">'PO01'!$D$32</definedName>
    <definedName name="PO01.4.1._B">'PO01'!$E$32</definedName>
    <definedName name="PO01.4.1._C">'PO01'!$F$32</definedName>
    <definedName name="PO01.4.1._D">'PO01'!$G$32</definedName>
    <definedName name="PO01.4.1._E">'PO01'!$H$32</definedName>
    <definedName name="PO01.4.1._F">'PO01'!$I$32</definedName>
    <definedName name="PO01.4.1._G">'PO01'!$J$32</definedName>
    <definedName name="PO01.4.1.1._A">'PO01'!$D$33</definedName>
    <definedName name="PO01.4.1.1._B">'PO01'!$E$33</definedName>
    <definedName name="PO01.4.1.1._C">'PO01'!$F$33</definedName>
    <definedName name="PO01.4.1.1._D">'PO01'!$G$33</definedName>
    <definedName name="PO01.4.1.1._E">'PO01'!$H$33</definedName>
    <definedName name="PO01.4.1.1._F">'PO01'!$I$33</definedName>
    <definedName name="PO01.4.1.1._G">'PO01'!$J$33</definedName>
    <definedName name="PO01.4.1.2._A">'PO01'!$D$34</definedName>
    <definedName name="PO01.4.1.2._B">'PO01'!$E$34</definedName>
    <definedName name="PO01.4.1.2._C">'PO01'!$F$34</definedName>
    <definedName name="PO01.4.1.2._D">'PO01'!$G$34</definedName>
    <definedName name="PO01.4.1.2._E">'PO01'!$H$34</definedName>
    <definedName name="PO01.4.1.2._F">'PO01'!$I$34</definedName>
    <definedName name="PO01.4.1.2._G">'PO01'!$J$34</definedName>
    <definedName name="PO01.4.1.3._A">'PO01'!$D$35</definedName>
    <definedName name="PO01.4.1.3._B">'PO01'!$E$35</definedName>
    <definedName name="PO01.4.1.3._C">'PO01'!$F$35</definedName>
    <definedName name="PO01.4.1.3._D">'PO01'!$G$35</definedName>
    <definedName name="PO01.4.1.3._E">'PO01'!$H$35</definedName>
    <definedName name="PO01.4.1.3._F">'PO01'!$I$35</definedName>
    <definedName name="PO01.4.1.3._G">'PO01'!$J$35</definedName>
    <definedName name="PO01.4.1.4._A">'PO01'!$D$36</definedName>
    <definedName name="PO01.4.1.4._B">'PO01'!$E$36</definedName>
    <definedName name="PO01.4.1.4._C">'PO01'!$F$36</definedName>
    <definedName name="PO01.4.1.4._D">'PO01'!$G$36</definedName>
    <definedName name="PO01.4.1.4._E">'PO01'!$H$36</definedName>
    <definedName name="PO01.4.1.4._F">'PO01'!$I$36</definedName>
    <definedName name="PO01.4.1.4._G">'PO01'!$J$36</definedName>
    <definedName name="PO01.4.1.5._A">'PO01'!$D$37</definedName>
    <definedName name="PO01.4.1.5._B">'PO01'!$E$37</definedName>
    <definedName name="PO01.4.1.5._C">'PO01'!$F$37</definedName>
    <definedName name="PO01.4.1.5._D">'PO01'!$G$37</definedName>
    <definedName name="PO01.4.1.5._E">'PO01'!$H$37</definedName>
    <definedName name="PO01.4.1.5._F">'PO01'!$I$37</definedName>
    <definedName name="PO01.4.1.5._G">'PO01'!$J$37</definedName>
    <definedName name="PO01.4.2._A">'PO01'!$D$38</definedName>
    <definedName name="PO01.4.2._B">'PO01'!$E$38</definedName>
    <definedName name="PO01.4.2._C">'PO01'!$F$38</definedName>
    <definedName name="PO01.4.2._D">'PO01'!$G$38</definedName>
    <definedName name="PO01.4.2._E">'PO01'!$H$38</definedName>
    <definedName name="PO01.4.2._F">'PO01'!$I$38</definedName>
    <definedName name="PO01.4.2._G">'PO01'!$J$38</definedName>
    <definedName name="PO01.4.2.1._A">'PO01'!$D$39</definedName>
    <definedName name="PO01.4.2.1._B">'PO01'!$E$39</definedName>
    <definedName name="PO01.4.2.1._C">'PO01'!$F$39</definedName>
    <definedName name="PO01.4.2.1._D">'PO01'!$G$39</definedName>
    <definedName name="PO01.4.2.1._E">'PO01'!$H$39</definedName>
    <definedName name="PO01.4.2.1._F">'PO01'!$I$39</definedName>
    <definedName name="PO01.4.2.1._G">'PO01'!$J$39</definedName>
    <definedName name="PO01.4.2.2._A">'PO01'!$D$40</definedName>
    <definedName name="PO01.4.2.2._B">'PO01'!$E$40</definedName>
    <definedName name="PO01.4.2.2._C">'PO01'!$F$40</definedName>
    <definedName name="PO01.4.2.2._D">'PO01'!$G$40</definedName>
    <definedName name="PO01.4.2.2._E">'PO01'!$H$40</definedName>
    <definedName name="PO01.4.2.2._F">'PO01'!$I$40</definedName>
    <definedName name="PO01.4.2.2._G">'PO01'!$J$40</definedName>
    <definedName name="PO01.5._A">'PO01'!$D$41</definedName>
    <definedName name="PO01.5._B">'PO01'!$E$41</definedName>
    <definedName name="PO01.5._C">'PO01'!$F$41</definedName>
    <definedName name="PO01.5._D">'PO01'!$G$41</definedName>
    <definedName name="PO01.5._E">'PO01'!$H$41</definedName>
    <definedName name="PO01.5._F">'PO01'!$I$41</definedName>
    <definedName name="PO01.5._G">'PO01'!$J$41</definedName>
    <definedName name="PO01.6._A">'PO01'!$D$42</definedName>
    <definedName name="PO01.6._B">'PO01'!$E$42</definedName>
    <definedName name="PO01.6._C">'PO01'!$F$42</definedName>
    <definedName name="PO01.6._D">'PO01'!$G$42</definedName>
    <definedName name="PO01.6._E">'PO01'!$H$42</definedName>
    <definedName name="PO01.6._F">'PO01'!$I$42</definedName>
    <definedName name="PO01.6._G">'PO01'!$J$42</definedName>
    <definedName name="PW01.1._A">'PW01'!$D$8</definedName>
    <definedName name="PW01.1._B">'PW01'!$E$8</definedName>
    <definedName name="PW01.1._C">'PW01'!$F$8</definedName>
    <definedName name="PW01.1._D">'PW01'!$G$8</definedName>
    <definedName name="PW01.1._E">'PW01'!$H$8</definedName>
    <definedName name="PW01.1._F">'PW01'!$I$8</definedName>
    <definedName name="PW01.1._G">'PW01'!$J$8</definedName>
    <definedName name="PW01.1._H">'PW01'!$K$8</definedName>
    <definedName name="PW01.2._A">'PW01'!$D$9</definedName>
    <definedName name="PW01.2._B">'PW01'!$E$9</definedName>
    <definedName name="PW01.2._C">'PW01'!$F$9</definedName>
    <definedName name="PW01.2._D">'PW01'!$G$9</definedName>
    <definedName name="PW01.2._E">'PW01'!$H$9</definedName>
    <definedName name="PW01.2._F">'PW01'!$I$9</definedName>
    <definedName name="PW01.2._G">'PW01'!$J$9</definedName>
    <definedName name="PW01.2._H">'PW01'!$K$9</definedName>
    <definedName name="PW01.3._A">'PW01'!$D$10</definedName>
    <definedName name="PW01.3._B">'PW01'!$E$10</definedName>
    <definedName name="PW01.3._C">'PW01'!$F$10</definedName>
    <definedName name="PW01.3._D">'PW01'!$G$10</definedName>
    <definedName name="PW01.3._E">'PW01'!$H$10</definedName>
    <definedName name="PW01.3._F">'PW01'!$I$10</definedName>
    <definedName name="PW01.3._G">'PW01'!$J$10</definedName>
    <definedName name="PW01.3._H">'PW01'!$K$10</definedName>
    <definedName name="PW01.4._A">'PW01'!$D$11</definedName>
    <definedName name="PW01.4._B">'PW01'!$E$11</definedName>
    <definedName name="PW01.4._C">'PW01'!$F$11</definedName>
    <definedName name="PW01.4._D">'PW01'!$G$11</definedName>
    <definedName name="PW01.4._E">'PW01'!$H$11</definedName>
    <definedName name="PW01.4._F">'PW01'!$I$11</definedName>
    <definedName name="PW01.4._G">'PW01'!$J$11</definedName>
    <definedName name="PW01.4._H">'PW01'!$K$11</definedName>
    <definedName name="PW01.5._A">'PW01'!$D$12</definedName>
    <definedName name="PW01.5._B">'PW01'!$E$12</definedName>
    <definedName name="PW01.5._C">'PW01'!$F$12</definedName>
    <definedName name="PW01.5._D">'PW01'!$G$12</definedName>
    <definedName name="PW01.5._E">'PW01'!$H$12</definedName>
    <definedName name="PW01.5._F">'PW01'!$I$12</definedName>
    <definedName name="PW01.5._G">'PW01'!$J$12</definedName>
    <definedName name="PW01.5._H">'PW01'!$K$12</definedName>
    <definedName name="PW01.6._A">'PW01'!$D$13</definedName>
    <definedName name="PW01.6._B">'PW01'!$E$13</definedName>
    <definedName name="PW01.6._C">'PW01'!$F$13</definedName>
    <definedName name="PW01.6._D">'PW01'!$G$13</definedName>
    <definedName name="PW01.6._E">'PW01'!$H$13</definedName>
    <definedName name="PW01.6._F">'PW01'!$I$13</definedName>
    <definedName name="PW01.6._G">'PW01'!$J$13</definedName>
    <definedName name="PW01.6._H">'PW01'!$K$13</definedName>
    <definedName name="PW01.7._A">'PW01'!$D$14</definedName>
    <definedName name="PW01.7._B">'PW01'!$E$14</definedName>
    <definedName name="PW01.7._C">'PW01'!$F$14</definedName>
    <definedName name="PW01.7._D">'PW01'!$G$14</definedName>
    <definedName name="PW01.7._E">'PW01'!$H$14</definedName>
    <definedName name="PW01.7._F">'PW01'!$I$14</definedName>
    <definedName name="PW01.7._G">'PW01'!$J$14</definedName>
    <definedName name="PW01.7._H">'PW01'!$K$14</definedName>
    <definedName name="PW02.1._G">'PW02'!$J$9</definedName>
    <definedName name="PW02.1._H">'PW02'!$K$9</definedName>
    <definedName name="PW02.1._I">'PW02'!$L$9</definedName>
    <definedName name="PW02.1._J">'PW02'!$M$9</definedName>
    <definedName name="PW02.1._K">'PW02'!$N$9</definedName>
    <definedName name="PW02.1._L">'PW02'!$O$9</definedName>
    <definedName name="PW02.1._M">'PW02'!$P$9</definedName>
    <definedName name="PW02.1._N">'PW02'!$Q$9</definedName>
    <definedName name="PW02.2._C">'PW02'!$F$10</definedName>
    <definedName name="PW02.2._D">'PW02'!$G$10</definedName>
    <definedName name="PW02.2._E">'PW02'!$H$10</definedName>
    <definedName name="PW02.2._F">'PW02'!$I$10</definedName>
    <definedName name="PW02.3._A">'PW02'!$D$11</definedName>
    <definedName name="PW02.3._B">'PW02'!$E$11</definedName>
    <definedName name="PW02.3._C">'PW02'!$F$11</definedName>
    <definedName name="PW02.3._D">'PW02'!$G$11</definedName>
    <definedName name="PW02.3._E">'PW02'!$H$11</definedName>
    <definedName name="PW02.3._F">'PW02'!$I$11</definedName>
    <definedName name="PW02.3._G">'PW02'!$J$11</definedName>
    <definedName name="PW02.3._H">'PW02'!$K$11</definedName>
    <definedName name="PW02.3._I">'PW02'!$L$11</definedName>
    <definedName name="PW02.3._J">'PW02'!$M$11</definedName>
    <definedName name="PW02.3._K">'PW02'!$N$11</definedName>
    <definedName name="PW02.3._L">'PW02'!$O$11</definedName>
    <definedName name="PW02.3._M">'PW02'!$P$11</definedName>
    <definedName name="PW02.3._N">'PW02'!$Q$11</definedName>
    <definedName name="PW02.4._A">'PW02'!$D$12</definedName>
    <definedName name="PW02.4._B">'PW02'!$E$12</definedName>
    <definedName name="PW02.4._C">'PW02'!$F$12</definedName>
    <definedName name="PW02.4._D">'PW02'!$G$12</definedName>
    <definedName name="PW02.4._E">'PW02'!$H$12</definedName>
    <definedName name="PW02.4._F">'PW02'!$I$12</definedName>
    <definedName name="PW02.4._G">'PW02'!$J$12</definedName>
    <definedName name="PW02.4._H">'PW02'!$K$12</definedName>
    <definedName name="PW02.4._I">'PW02'!$L$12</definedName>
    <definedName name="PW02.4._J">'PW02'!$M$12</definedName>
    <definedName name="PW02.4._K">'PW02'!$N$12</definedName>
    <definedName name="PW02.4._L">'PW02'!$O$12</definedName>
    <definedName name="PW02.4._M">'PW02'!$P$12</definedName>
    <definedName name="PW02.4._N">'PW02'!$Q$12</definedName>
    <definedName name="PW02.5._A">'PW02'!$D$13</definedName>
    <definedName name="PW02.5._B">'PW02'!$E$13</definedName>
    <definedName name="PW02.5._C">'PW02'!$F$13</definedName>
    <definedName name="PW02.5._D">'PW02'!$G$13</definedName>
    <definedName name="PW02.5._E">'PW02'!$H$13</definedName>
    <definedName name="PW02.5._F">'PW02'!$I$13</definedName>
    <definedName name="PW02.5._G">'PW02'!$J$13</definedName>
    <definedName name="PW02.5._H">'PW02'!$K$13</definedName>
    <definedName name="PW02.5._I">'PW02'!$L$13</definedName>
    <definedName name="PW02.5._J">'PW02'!$M$13</definedName>
    <definedName name="PW02.5._K">'PW02'!$N$13</definedName>
    <definedName name="PW02.5._L">'PW02'!$O$13</definedName>
    <definedName name="PW02.5._M">'PW02'!$P$13</definedName>
    <definedName name="PW02.5._N">'PW02'!$Q$13</definedName>
    <definedName name="PW02.6._A">'PW02'!$D$14</definedName>
    <definedName name="PW02.6._B">'PW02'!$E$14</definedName>
    <definedName name="PW02.6._C">'PW02'!$F$14</definedName>
    <definedName name="PW02.6._D">'PW02'!$G$14</definedName>
    <definedName name="PW02.6._E">'PW02'!$H$14</definedName>
    <definedName name="PW02.6._F">'PW02'!$I$14</definedName>
    <definedName name="PW02.6._G">'PW02'!$J$14</definedName>
    <definedName name="PW02.6._H">'PW02'!$K$14</definedName>
    <definedName name="PW02.6._I">'PW02'!$L$14</definedName>
    <definedName name="PW02.6._J">'PW02'!$M$14</definedName>
    <definedName name="PW02.6._K">'PW02'!$N$14</definedName>
    <definedName name="PW02.6._L">'PW02'!$O$14</definedName>
    <definedName name="PW02.6._M">'PW02'!$P$14</definedName>
    <definedName name="PW02.6._N">'PW02'!$Q$14</definedName>
    <definedName name="R01.1._A">'R01'!$D$7</definedName>
    <definedName name="R01.1._B">'R01'!$E$7</definedName>
    <definedName name="R01.1._C">'R01'!$F$7</definedName>
    <definedName name="R01.1._D">'R01'!$G$7</definedName>
    <definedName name="R01.1._E">'R01'!$H$7</definedName>
    <definedName name="R01.1._F">'R01'!$I$7</definedName>
    <definedName name="R01.1._G">'R01'!$J$7</definedName>
    <definedName name="R01.1.1._A">'R01'!$D$8</definedName>
    <definedName name="R01.1.1._B">'R01'!$E$8</definedName>
    <definedName name="R01.1.1._C">'R01'!$F$8</definedName>
    <definedName name="R01.1.1._D">'R01'!$G$8</definedName>
    <definedName name="R01.1.1._E">'R01'!$H$8</definedName>
    <definedName name="R01.1.1._F">'R01'!$I$8</definedName>
    <definedName name="R01.1.1._G">'R01'!$J$8</definedName>
    <definedName name="R01.1.2._A">'R01'!$D$9</definedName>
    <definedName name="R01.1.2._B">'R01'!$E$9</definedName>
    <definedName name="R01.1.2._C">'R01'!$F$9</definedName>
    <definedName name="R01.1.2._D">'R01'!$G$9</definedName>
    <definedName name="R01.1.2._E">'R01'!$H$9</definedName>
    <definedName name="R01.1.2._F">'R01'!$I$9</definedName>
    <definedName name="R01.1.2._G">'R01'!$J$9</definedName>
    <definedName name="R01.1.3._A">'R01'!$D$10</definedName>
    <definedName name="R01.1.3._B">'R01'!$E$10</definedName>
    <definedName name="R01.1.3._C">'R01'!$F$10</definedName>
    <definedName name="R01.1.3._D">'R01'!$G$10</definedName>
    <definedName name="R01.1.3._E">'R01'!$H$10</definedName>
    <definedName name="R01.1.3._F">'R01'!$I$10</definedName>
    <definedName name="R01.1.3._G">'R01'!$J$10</definedName>
    <definedName name="R01.1.4._A">'R01'!$D$11</definedName>
    <definedName name="R01.1.4._B">'R01'!$E$11</definedName>
    <definedName name="R01.1.4._C">'R01'!$F$11</definedName>
    <definedName name="R01.1.4._D">'R01'!$G$11</definedName>
    <definedName name="R01.1.4._E">'R01'!$H$11</definedName>
    <definedName name="R01.1.4._F">'R01'!$I$11</definedName>
    <definedName name="R01.1.4._G">'R01'!$J$11</definedName>
    <definedName name="R01.2._A">'R01'!$D$12</definedName>
    <definedName name="R01.2._B">'R01'!$E$12</definedName>
    <definedName name="R01.2._C">'R01'!$F$12</definedName>
    <definedName name="R01.2._D">'R01'!$G$12</definedName>
    <definedName name="R01.2._E">'R01'!$H$12</definedName>
    <definedName name="R01.2._F">'R01'!$I$12</definedName>
    <definedName name="R01.2._G">'R01'!$J$12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NIZ02.1._A">RNIZ02!$D$6</definedName>
    <definedName name="RNIZ02.1.1._A">RNIZ02!$D$7</definedName>
    <definedName name="RNIZ02.1.2._A">RNIZ02!$D$8</definedName>
    <definedName name="RNIZ02.2._A">RNIZ02!$D$9</definedName>
    <definedName name="RNIZ02.3._A">RNIZ02!$D$10</definedName>
    <definedName name="RNIZ02.4._A">RNIZ02!$D$11</definedName>
    <definedName name="RO01.1._A">'RO01'!$D$6</definedName>
    <definedName name="RO01.2._A">'RO01'!$D$7</definedName>
    <definedName name="RO01.3._A">'RO01'!$D$8</definedName>
    <definedName name="RO01.4._A">'RO01'!$D$9</definedName>
    <definedName name="RPL01.1._A">'RPL01'!$D$6</definedName>
    <definedName name="RPL01.1.1._A">'RPL01'!$D$7</definedName>
    <definedName name="RPL01.1.2._A">'RPL01'!$D$8</definedName>
    <definedName name="RPL01.1.3._A">'RPL01'!$D$9</definedName>
    <definedName name="RPL01.1.4._A">'RPL01'!$D$10</definedName>
    <definedName name="RPL01.1.5._A">'RPL01'!$D$11</definedName>
    <definedName name="RPL01.1.6._A">'RPL01'!$D$12</definedName>
    <definedName name="RPL01.2._A">'RPL01'!$D$13</definedName>
    <definedName name="RPL02.2._A">'RPL02'!$D$6</definedName>
    <definedName name="RPL02.2.1._A">'RPL02'!$D$7</definedName>
    <definedName name="RPL02.2.2._A">'RPL02'!$D$8</definedName>
    <definedName name="RPL02.2.3._A">'RPL02'!$D$9</definedName>
    <definedName name="RPL02.2.4._A">'RPL02'!$D$10</definedName>
    <definedName name="RPL02.2.5._A">'RPL02'!$D$11</definedName>
    <definedName name="RPL02.2.6._A">'RPL02'!$D$12</definedName>
    <definedName name="RPL02.2.6.1._A">'RPL02'!$D$13</definedName>
    <definedName name="RPL02.2.7._A">'RPL02'!$D$14</definedName>
    <definedName name="RZS01A.1._A">RZS01A!$D$6</definedName>
    <definedName name="RZS01A.1.1._A">RZS01A!$D$7</definedName>
    <definedName name="RZS01A.1.2._A">RZS01A!$D$8</definedName>
    <definedName name="RZS01A.1.3._A">RZS01A!$D$9</definedName>
    <definedName name="RZS01A.1.4._A">RZS01A!$D$10</definedName>
    <definedName name="RZS01A.1.5._A">RZS01A!$D$11</definedName>
    <definedName name="RZS01A.10._A">RZS01A!$D$32</definedName>
    <definedName name="RZS01A.11._A">RZS01A!$D$33</definedName>
    <definedName name="RZS01A.12._A">RZS01A!$D$34</definedName>
    <definedName name="RZS01A.12.1._A">RZS01A!$D$35</definedName>
    <definedName name="RZS01A.12.2._A">RZS01A!$D$36</definedName>
    <definedName name="RZS01A.12.3._A">RZS01A!$D$37</definedName>
    <definedName name="RZS01A.12.4._A">RZS01A!$D$38</definedName>
    <definedName name="RZS01A.12.5._A">RZS01A!$D$39</definedName>
    <definedName name="RZS01A.12.6._A">RZS01A!$D$40</definedName>
    <definedName name="RZS01A.13._A">RZS01A!$D$41</definedName>
    <definedName name="RZS01A.13.1._A">RZS01A!$D$42</definedName>
    <definedName name="RZS01A.13.2._A">RZS01A!$D$43</definedName>
    <definedName name="RZS01A.14._A">RZS01A!$D$44</definedName>
    <definedName name="RZS01A.14.1._A">RZS01A!$D$45</definedName>
    <definedName name="RZS01A.14.2._A">RZS01A!$D$46</definedName>
    <definedName name="RZS01A.14.3._A">RZS01A!$D$47</definedName>
    <definedName name="RZS01A.14.4._A">RZS01A!$D$48</definedName>
    <definedName name="RZS01A.15._A">RZS01A!$D$49</definedName>
    <definedName name="RZS01A.16._A">RZS01A!$D$50</definedName>
    <definedName name="RZS01A.17._A">RZS01A!$D$51</definedName>
    <definedName name="RZS01A.18._A">RZS01A!$D$52</definedName>
    <definedName name="RZS01A.19._A">RZS01A!$D$53</definedName>
    <definedName name="RZS01A.2._A">RZS01A!$D$12</definedName>
    <definedName name="RZS01A.2.1._A">RZS01A!$D$13</definedName>
    <definedName name="RZS01A.2.2._A">RZS01A!$D$14</definedName>
    <definedName name="RZS01A.2.3._A">RZS01A!$D$15</definedName>
    <definedName name="RZS01A.2.3.1._A">RZS01A!$D$16</definedName>
    <definedName name="RZS01A.3._A">RZS01A!$D$17</definedName>
    <definedName name="RZS01A.3.1._A">RZS01A!$D$18</definedName>
    <definedName name="RZS01A.3.2._A">RZS01A!$D$19</definedName>
    <definedName name="RZS01A.4._A">RZS01A!$D$20</definedName>
    <definedName name="RZS01A.5._A">RZS01A!$D$21</definedName>
    <definedName name="RZS01A.6._A">RZS01A!$D$22</definedName>
    <definedName name="RZS01A.7._A">RZS01A!$D$23</definedName>
    <definedName name="RZS01A.8._A">RZS01A!$D$24</definedName>
    <definedName name="RZS01A.8.1._A">RZS01A!$D$25</definedName>
    <definedName name="RZS01A.8.2._A">RZS01A!$D$26</definedName>
    <definedName name="RZS01A.8.3._A">RZS01A!$D$27</definedName>
    <definedName name="RZS01A.8.4._A">RZS01A!$D$28</definedName>
    <definedName name="RZS01A.8.5._A">RZS01A!$D$29</definedName>
    <definedName name="RZS01A.8.6._A">RZS01A!$D$30</definedName>
    <definedName name="RZS01A.9._A">RZS01A!$D$31</definedName>
    <definedName name="UPP01.1._A">'UPP01'!$D$7</definedName>
    <definedName name="UPP01.1._B">'UPP01'!$E$7</definedName>
    <definedName name="UPP01.1._C">'UPP01'!$F$7</definedName>
    <definedName name="UPP01.1._D">'UPP01'!$G$7</definedName>
    <definedName name="UPP01.1._E">'UPP01'!$H$7</definedName>
    <definedName name="UPP01.1._F">'UPP01'!$I$7</definedName>
    <definedName name="UPP01.1._G">'UPP01'!$J$7</definedName>
    <definedName name="UPP01.1._H">'UPP01'!$K$7</definedName>
    <definedName name="UPP01.2._A">'UPP01'!$D$8</definedName>
    <definedName name="UPP01.2._B">'UPP01'!$E$8</definedName>
    <definedName name="UPP01.2._C">'UPP01'!$F$8</definedName>
    <definedName name="UPP01.2._D">'UPP01'!$G$8</definedName>
    <definedName name="UPP01.2._E">'UPP01'!$H$8</definedName>
    <definedName name="UPP01.2._F">'UPP01'!$I$8</definedName>
    <definedName name="UPP01.2._G">'UPP01'!$J$8</definedName>
    <definedName name="UPP01.2._H">'UPP01'!$K$8</definedName>
    <definedName name="UWAF01.1._A">UWAF01!$D$7</definedName>
    <definedName name="UWAF01.1._B">UWAF01!$E$7</definedName>
    <definedName name="UWAF01.1._C">UWAF01!$F$7</definedName>
    <definedName name="UWAF01.1._D">UWAF01!$G$7</definedName>
    <definedName name="UWAF01.1._E">UWAF01!$H$7</definedName>
    <definedName name="UWAF01.1._F">UWAF01!$I$7</definedName>
    <definedName name="UWAF01.1._G">UWAF01!$J$7</definedName>
    <definedName name="UWAF01.1._H">UWAF01!$K$7</definedName>
    <definedName name="UWAF01.1.1._A">UWAF01!$D$8</definedName>
    <definedName name="UWAF01.1.1._B">UWAF01!$E$8</definedName>
    <definedName name="UWAF01.1.1._C">UWAF01!$F$8</definedName>
    <definedName name="UWAF01.1.1._D">UWAF01!$G$8</definedName>
    <definedName name="UWAF01.1.1._E">UWAF01!$H$8</definedName>
    <definedName name="UWAF01.1.1._F">UWAF01!$I$8</definedName>
    <definedName name="UWAF01.1.1._G">UWAF01!$J$8</definedName>
    <definedName name="UWAF01.1.1._H">UWAF01!$K$8</definedName>
    <definedName name="UWAF01.1.2._A">UWAF01!$D$9</definedName>
    <definedName name="UWAF01.1.2._B">UWAF01!$E$9</definedName>
    <definedName name="UWAF01.1.2._C">UWAF01!$F$9</definedName>
    <definedName name="UWAF01.1.2._D">UWAF01!$G$9</definedName>
    <definedName name="UWAF01.1.2._E">UWAF01!$H$9</definedName>
    <definedName name="UWAF01.1.2._F">UWAF01!$I$9</definedName>
    <definedName name="UWAF01.1.2._G">UWAF01!$J$9</definedName>
    <definedName name="UWAF01.1.2._H">UWAF01!$K$9</definedName>
    <definedName name="UWAF01.1.3._A">UWAF01!$D$10</definedName>
    <definedName name="UWAF01.1.3._B">UWAF01!$E$10</definedName>
    <definedName name="UWAF01.1.3._C">UWAF01!$F$10</definedName>
    <definedName name="UWAF01.1.3._D">UWAF01!$G$10</definedName>
    <definedName name="UWAF01.1.3._E">UWAF01!$H$10</definedName>
    <definedName name="UWAF01.1.3._F">UWAF01!$I$10</definedName>
    <definedName name="UWAF01.1.3._G">UWAF01!$J$10</definedName>
    <definedName name="UWAF01.1.3._H">UWAF01!$K$10</definedName>
    <definedName name="UWAF01.2._A">UWAF01!$D$11</definedName>
    <definedName name="UWAF01.2._B">UWAF01!$E$11</definedName>
    <definedName name="UWAF01.2._C">UWAF01!$F$11</definedName>
    <definedName name="UWAF01.2._D">UWAF01!$G$11</definedName>
    <definedName name="UWAF01.2._E">UWAF01!$H$11</definedName>
    <definedName name="UWAF01.2._F">UWAF01!$I$11</definedName>
    <definedName name="UWAF01.2._G">UWAF01!$J$11</definedName>
    <definedName name="UWAF01.2._H">UWAF01!$K$11</definedName>
    <definedName name="UWAF01.2.1._A">UWAF01!$D$12</definedName>
    <definedName name="UWAF01.2.1._B">UWAF01!$E$12</definedName>
    <definedName name="UWAF01.2.1._C">UWAF01!$F$12</definedName>
    <definedName name="UWAF01.2.1._D">UWAF01!$G$12</definedName>
    <definedName name="UWAF01.2.1._E">UWAF01!$H$12</definedName>
    <definedName name="UWAF01.2.1._F">UWAF01!$I$12</definedName>
    <definedName name="UWAF01.2.1._G">UWAF01!$J$12</definedName>
    <definedName name="UWAF01.2.1._H">UWAF01!$K$12</definedName>
    <definedName name="UWAF01.2.2._A">UWAF01!$D$13</definedName>
    <definedName name="UWAF01.2.2._B">UWAF01!$E$13</definedName>
    <definedName name="UWAF01.2.2._C">UWAF01!$F$13</definedName>
    <definedName name="UWAF01.2.2._D">UWAF01!$G$13</definedName>
    <definedName name="UWAF01.2.2._E">UWAF01!$H$13</definedName>
    <definedName name="UWAF01.2.2._F">UWAF01!$I$13</definedName>
    <definedName name="UWAF01.2.2._G">UWAF01!$J$13</definedName>
    <definedName name="UWAF01.2.2._H">UWAF01!$K$13</definedName>
    <definedName name="UWAF01.3._A">UWAF01!$D$14</definedName>
    <definedName name="UWAF01.3._B">UWAF01!$E$14</definedName>
    <definedName name="UWAF01.3._C">UWAF01!$F$14</definedName>
    <definedName name="UWAF01.3._D">UWAF01!$G$14</definedName>
    <definedName name="UWAF01.3._E">UWAF01!$H$14</definedName>
    <definedName name="UWAF01.3._F">UWAF01!$I$14</definedName>
    <definedName name="UWAF01.3._G">UWAF01!$J$14</definedName>
    <definedName name="UWAF01.3._H">UWAF01!$K$14</definedName>
    <definedName name="UWAF01.3.1._A">UWAF01!$D$15</definedName>
    <definedName name="UWAF01.3.1._B">UWAF01!$E$15</definedName>
    <definedName name="UWAF01.3.1._C">UWAF01!$F$15</definedName>
    <definedName name="UWAF01.3.1._D">UWAF01!$G$15</definedName>
    <definedName name="UWAF01.3.1._E">UWAF01!$H$15</definedName>
    <definedName name="UWAF01.3.1._F">UWAF01!$I$15</definedName>
    <definedName name="UWAF01.3.1._G">UWAF01!$J$15</definedName>
    <definedName name="UWAF01.3.1._H">UWAF01!$K$15</definedName>
    <definedName name="UWAF01.3.2._A">UWAF01!$D$16</definedName>
    <definedName name="UWAF01.3.2._B">UWAF01!$E$16</definedName>
    <definedName name="UWAF01.3.2._C">UWAF01!$F$16</definedName>
    <definedName name="UWAF01.3.2._D">UWAF01!$G$16</definedName>
    <definedName name="UWAF01.3.2._E">UWAF01!$H$16</definedName>
    <definedName name="UWAF01.3.2._F">UWAF01!$I$16</definedName>
    <definedName name="UWAF01.3.2._G">UWAF01!$J$16</definedName>
    <definedName name="UWAF01.3.2._H">UWAF01!$K$16</definedName>
    <definedName name="UWAF01.4._A">UWAF01!$D$17</definedName>
    <definedName name="UWAF01.4._B">UWAF01!$E$17</definedName>
    <definedName name="UWAF01.4._C">UWAF01!$F$17</definedName>
    <definedName name="UWAF01.4._D">UWAF01!$G$17</definedName>
    <definedName name="UWAF01.4._E">UWAF01!$H$17</definedName>
    <definedName name="UWAF01.4._F">UWAF01!$I$17</definedName>
    <definedName name="UWAF01.4._G">UWAF01!$J$17</definedName>
    <definedName name="UWAF01.4._H">UWAF01!$K$17</definedName>
    <definedName name="UWAF01.5._A">UWAF01!$D$18</definedName>
    <definedName name="UWAF01.5._B">UWAF01!$E$18</definedName>
    <definedName name="UWAF01.5._C">UWAF01!$F$18</definedName>
    <definedName name="UWAF01.5._D">UWAF01!$G$18</definedName>
    <definedName name="UWAF01.5._E">UWAF01!$H$18</definedName>
    <definedName name="UWAF01.5._F">UWAF01!$I$18</definedName>
    <definedName name="UWAF01.5._G">UWAF01!$J$18</definedName>
    <definedName name="UWAF01.5._H">UWAF01!$K$18</definedName>
    <definedName name="UWAF01.6._A">UWAF01!$D$19</definedName>
    <definedName name="UWAF01.6._B">UWAF01!$E$19</definedName>
    <definedName name="UWAF01.6._C">UWAF01!$F$19</definedName>
    <definedName name="UWAF01.6._D">UWAF01!$G$19</definedName>
    <definedName name="UWAF01.6._E">UWAF01!$H$19</definedName>
    <definedName name="UWAF01.6._F">UWAF01!$I$19</definedName>
    <definedName name="UWAF01.6._G">UWAF01!$J$19</definedName>
    <definedName name="UWAF01.6._H">UWAF01!$K$19</definedName>
    <definedName name="UWAF02.1._A">UWAF02!$D$7</definedName>
    <definedName name="UWAF02.1._B">UWAF02!$E$7</definedName>
    <definedName name="UWAF02.1._C">UWAF02!$F$7</definedName>
    <definedName name="UWAF02.1._D">UWAF02!$G$7</definedName>
    <definedName name="UWAF02.1._E">UWAF02!$H$7</definedName>
    <definedName name="UWAF02.1._F">UWAF02!$I$7</definedName>
    <definedName name="UWAF02.1._G">UWAF02!$J$7</definedName>
    <definedName name="UWAF02.1._H">UWAF02!$K$7</definedName>
    <definedName name="UWAF02.1.1._A">UWAF02!$D$8</definedName>
    <definedName name="UWAF02.1.1._B">UWAF02!$E$8</definedName>
    <definedName name="UWAF02.1.1._C">UWAF02!$F$8</definedName>
    <definedName name="UWAF02.1.1._D">UWAF02!$G$8</definedName>
    <definedName name="UWAF02.1.1._E">UWAF02!$H$8</definedName>
    <definedName name="UWAF02.1.1._F">UWAF02!$I$8</definedName>
    <definedName name="UWAF02.1.1._G">UWAF02!$J$8</definedName>
    <definedName name="UWAF02.1.1._H">UWAF02!$K$8</definedName>
    <definedName name="UWAF02.1.2._A">UWAF02!$D$9</definedName>
    <definedName name="UWAF02.1.2._B">UWAF02!$E$9</definedName>
    <definedName name="UWAF02.1.2._C">UWAF02!$F$9</definedName>
    <definedName name="UWAF02.1.2._D">UWAF02!$G$9</definedName>
    <definedName name="UWAF02.1.2._E">UWAF02!$H$9</definedName>
    <definedName name="UWAF02.1.2._F">UWAF02!$I$9</definedName>
    <definedName name="UWAF02.1.2._G">UWAF02!$J$9</definedName>
    <definedName name="UWAF02.1.2._H">UWAF02!$K$9</definedName>
    <definedName name="UWAF02.1.3._A">UWAF02!$D$10</definedName>
    <definedName name="UWAF02.1.3._B">UWAF02!$E$10</definedName>
    <definedName name="UWAF02.1.3._C">UWAF02!$F$10</definedName>
    <definedName name="UWAF02.1.3._D">UWAF02!$G$10</definedName>
    <definedName name="UWAF02.1.3._E">UWAF02!$H$10</definedName>
    <definedName name="UWAF02.1.3._F">UWAF02!$I$10</definedName>
    <definedName name="UWAF02.1.3._G">UWAF02!$J$10</definedName>
    <definedName name="UWAF02.1.3._H">UWAF02!$K$10</definedName>
    <definedName name="UWAF02.1.4._A">UWAF02!$D$11</definedName>
    <definedName name="UWAF02.1.4._B">UWAF02!$E$11</definedName>
    <definedName name="UWAF02.1.4._C">UWAF02!$F$11</definedName>
    <definedName name="UWAF02.1.4._D">UWAF02!$G$11</definedName>
    <definedName name="UWAF02.1.4._E">UWAF02!$H$11</definedName>
    <definedName name="UWAF02.1.4._F">UWAF02!$I$11</definedName>
    <definedName name="UWAF02.1.4._G">UWAF02!$J$11</definedName>
    <definedName name="UWAF02.1.4._H">UWAF02!$K$11</definedName>
    <definedName name="UWAF02.2._A">UWAF02!$D$12</definedName>
    <definedName name="UWAF02.2._B">UWAF02!$E$12</definedName>
    <definedName name="UWAF02.2._C">UWAF02!$F$12</definedName>
    <definedName name="UWAF02.2._D">UWAF02!$G$12</definedName>
    <definedName name="UWAF02.2._E">UWAF02!$H$12</definedName>
    <definedName name="UWAF02.2._F">UWAF02!$I$12</definedName>
    <definedName name="UWAF02.2._G">UWAF02!$J$12</definedName>
    <definedName name="UWAF02.2._H">UWAF02!$K$12</definedName>
    <definedName name="UWAF02.2.1._A">UWAF02!$D$13</definedName>
    <definedName name="UWAF02.2.1._B">UWAF02!$E$13</definedName>
    <definedName name="UWAF02.2.1._C">UWAF02!$F$13</definedName>
    <definedName name="UWAF02.2.1._D">UWAF02!$G$13</definedName>
    <definedName name="UWAF02.2.1._E">UWAF02!$H$13</definedName>
    <definedName name="UWAF02.2.1._F">UWAF02!$I$13</definedName>
    <definedName name="UWAF02.2.1._G">UWAF02!$J$13</definedName>
    <definedName name="UWAF02.2.1._H">UWAF02!$K$13</definedName>
    <definedName name="UWAF02.2.2._A">UWAF02!$D$14</definedName>
    <definedName name="UWAF02.2.2._B">UWAF02!$E$14</definedName>
    <definedName name="UWAF02.2.2._C">UWAF02!$F$14</definedName>
    <definedName name="UWAF02.2.2._D">UWAF02!$G$14</definedName>
    <definedName name="UWAF02.2.2._E">UWAF02!$H$14</definedName>
    <definedName name="UWAF02.2.2._F">UWAF02!$I$14</definedName>
    <definedName name="UWAF02.2.2._G">UWAF02!$J$14</definedName>
    <definedName name="UWAF02.2.2._H">UWAF02!$K$14</definedName>
    <definedName name="UWAF02.2.3._A">UWAF02!$D$15</definedName>
    <definedName name="UWAF02.2.3._B">UWAF02!$E$15</definedName>
    <definedName name="UWAF02.2.3._C">UWAF02!$F$15</definedName>
    <definedName name="UWAF02.2.3._D">UWAF02!$G$15</definedName>
    <definedName name="UWAF02.2.3._E">UWAF02!$H$15</definedName>
    <definedName name="UWAF02.2.3._F">UWAF02!$I$15</definedName>
    <definedName name="UWAF02.2.3._G">UWAF02!$J$15</definedName>
    <definedName name="UWAF02.2.3._H">UWAF02!$K$15</definedName>
    <definedName name="UWAF02.2.4._A">UWAF02!$D$16</definedName>
    <definedName name="UWAF02.2.4._B">UWAF02!$E$16</definedName>
    <definedName name="UWAF02.2.4._C">UWAF02!$F$16</definedName>
    <definedName name="UWAF02.2.4._D">UWAF02!$G$16</definedName>
    <definedName name="UWAF02.2.4._E">UWAF02!$H$16</definedName>
    <definedName name="UWAF02.2.4._F">UWAF02!$I$16</definedName>
    <definedName name="UWAF02.2.4._G">UWAF02!$J$16</definedName>
    <definedName name="UWAF02.2.4._H">UWAF02!$K$16</definedName>
    <definedName name="UWAF02.2.4.1._A">UWAF02!$D$17</definedName>
    <definedName name="UWAF02.2.4.1._B">UWAF02!$E$17</definedName>
    <definedName name="UWAF02.2.4.1._C">UWAF02!$F$17</definedName>
    <definedName name="UWAF02.2.4.1._D">UWAF02!$G$17</definedName>
    <definedName name="UWAF02.2.4.1._E">UWAF02!$H$17</definedName>
    <definedName name="UWAF02.2.4.1._F">UWAF02!$I$17</definedName>
    <definedName name="UWAF02.2.4.1._G">UWAF02!$J$17</definedName>
    <definedName name="UWAF02.2.4.1._H">UWAF02!$K$17</definedName>
    <definedName name="UWAF02.2.5._A">UWAF02!$D$18</definedName>
    <definedName name="UWAF02.2.5._B">UWAF02!$E$18</definedName>
    <definedName name="UWAF02.2.5._C">UWAF02!$F$18</definedName>
    <definedName name="UWAF02.2.5._D">UWAF02!$G$18</definedName>
    <definedName name="UWAF02.2.5._E">UWAF02!$H$18</definedName>
    <definedName name="UWAF02.2.5._F">UWAF02!$I$18</definedName>
    <definedName name="UWAF02.2.5._G">UWAF02!$J$18</definedName>
    <definedName name="UWAF02.2.5._H">UWAF02!$K$18</definedName>
    <definedName name="UWAF02.2.6._A">UWAF02!$D$19</definedName>
    <definedName name="UWAF02.2.6._B">UWAF02!$E$19</definedName>
    <definedName name="UWAF02.2.6._C">UWAF02!$F$19</definedName>
    <definedName name="UWAF02.2.6._D">UWAF02!$G$19</definedName>
    <definedName name="UWAF02.2.6._E">UWAF02!$H$19</definedName>
    <definedName name="UWAF02.2.6._F">UWAF02!$I$19</definedName>
    <definedName name="UWAF02.2.6._G">UWAF02!$J$19</definedName>
    <definedName name="UWAF02.2.6._H">UWAF02!$K$19</definedName>
    <definedName name="UWAF02.3._A">UWAF02!$D$20</definedName>
    <definedName name="UWAF02.3._B">UWAF02!$E$20</definedName>
    <definedName name="UWAF02.3._C">UWAF02!$F$20</definedName>
    <definedName name="UWAF02.3._D">UWAF02!$G$20</definedName>
    <definedName name="UWAF02.3._E">UWAF02!$H$20</definedName>
    <definedName name="UWAF02.3._F">UWAF02!$I$20</definedName>
    <definedName name="UWAF02.3._G">UWAF02!$J$20</definedName>
    <definedName name="UWAF02.3._H">UWAF02!$K$20</definedName>
    <definedName name="UWAF02.3.1._A">UWAF02!$D$21</definedName>
    <definedName name="UWAF02.3.1._B">UWAF02!$E$21</definedName>
    <definedName name="UWAF02.3.1._C">UWAF02!$F$21</definedName>
    <definedName name="UWAF02.3.1._D">UWAF02!$G$21</definedName>
    <definedName name="UWAF02.3.1._E">UWAF02!$H$21</definedName>
    <definedName name="UWAF02.3.1._F">UWAF02!$I$21</definedName>
    <definedName name="UWAF02.3.1._G">UWAF02!$J$21</definedName>
    <definedName name="UWAF02.3.1._H">UWAF02!$K$21</definedName>
    <definedName name="UWAF02.3.2._A">UWAF02!$D$22</definedName>
    <definedName name="UWAF02.3.2._B">UWAF02!$E$22</definedName>
    <definedName name="UWAF02.3.2._C">UWAF02!$F$22</definedName>
    <definedName name="UWAF02.3.2._D">UWAF02!$G$22</definedName>
    <definedName name="UWAF02.3.2._E">UWAF02!$H$22</definedName>
    <definedName name="UWAF02.3.2._F">UWAF02!$I$22</definedName>
    <definedName name="UWAF02.3.2._G">UWAF02!$J$22</definedName>
    <definedName name="UWAF02.3.2._H">UWAF02!$K$22</definedName>
    <definedName name="UWAF02.3.3._A">UWAF02!$D$23</definedName>
    <definedName name="UWAF02.3.3._B">UWAF02!$E$23</definedName>
    <definedName name="UWAF02.3.3._C">UWAF02!$F$23</definedName>
    <definedName name="UWAF02.3.3._D">UWAF02!$G$23</definedName>
    <definedName name="UWAF02.3.3._E">UWAF02!$H$23</definedName>
    <definedName name="UWAF02.3.3._F">UWAF02!$I$23</definedName>
    <definedName name="UWAF02.3.3._G">UWAF02!$J$23</definedName>
    <definedName name="UWAF02.3.3._H">UWAF02!$K$23</definedName>
    <definedName name="UWAF02.3.3.1._A">UWAF02!$D$24</definedName>
    <definedName name="UWAF02.3.3.1._B">UWAF02!$E$24</definedName>
    <definedName name="UWAF02.3.3.1._C">UWAF02!$F$24</definedName>
    <definedName name="UWAF02.3.3.1._D">UWAF02!$G$24</definedName>
    <definedName name="UWAF02.3.3.1._E">UWAF02!$H$24</definedName>
    <definedName name="UWAF02.3.3.1._F">UWAF02!$I$24</definedName>
    <definedName name="UWAF02.3.3.1._G">UWAF02!$J$24</definedName>
    <definedName name="UWAF02.3.3.1._H">UWAF02!$K$24</definedName>
    <definedName name="UWAF02.3.4._A">UWAF02!$D$25</definedName>
    <definedName name="UWAF02.3.4._B">UWAF02!$E$25</definedName>
    <definedName name="UWAF02.3.4._C">UWAF02!$F$25</definedName>
    <definedName name="UWAF02.3.4._D">UWAF02!$G$25</definedName>
    <definedName name="UWAF02.3.4._E">UWAF02!$H$25</definedName>
    <definedName name="UWAF02.3.4._F">UWAF02!$I$25</definedName>
    <definedName name="UWAF02.3.4._G">UWAF02!$J$25</definedName>
    <definedName name="UWAF02.3.4._H">UWAF02!$K$25</definedName>
    <definedName name="UWAF02.3.5._A">UWAF02!$D$26</definedName>
    <definedName name="UWAF02.3.5._B">UWAF02!$E$26</definedName>
    <definedName name="UWAF02.3.5._C">UWAF02!$F$26</definedName>
    <definedName name="UWAF02.3.5._D">UWAF02!$G$26</definedName>
    <definedName name="UWAF02.3.5._E">UWAF02!$H$26</definedName>
    <definedName name="UWAF02.3.5._F">UWAF02!$I$26</definedName>
    <definedName name="UWAF02.3.5._G">UWAF02!$J$26</definedName>
    <definedName name="UWAF02.3.5._H">UWAF02!$K$26</definedName>
    <definedName name="UWAF02.4._A">UWAF02!$D$27</definedName>
    <definedName name="UWAF02.4._B">UWAF02!$E$27</definedName>
    <definedName name="UWAF02.4._C">UWAF02!$F$27</definedName>
    <definedName name="UWAF02.4._D">UWAF02!$G$27</definedName>
    <definedName name="UWAF02.4._E">UWAF02!$H$27</definedName>
    <definedName name="UWAF02.4._F">UWAF02!$I$27</definedName>
    <definedName name="UWAF02.4._G">UWAF02!$J$27</definedName>
    <definedName name="UWAF02.4._H">UWAF02!$K$27</definedName>
    <definedName name="WGAF01.1._A">WGAF01!$D$7</definedName>
    <definedName name="WGAF01.1._B">WGAF01!$E$7</definedName>
    <definedName name="WGAF01.1._C">WGAF01!$F$7</definedName>
    <definedName name="WGAF01.1._D">WGAF01!$G$7</definedName>
    <definedName name="WGAF01.1._E">WGAF01!$H$7</definedName>
    <definedName name="WGAF01.1._F">WGAF01!$I$7</definedName>
    <definedName name="WGAF01.1._G">WGAF01!$J$7</definedName>
    <definedName name="WGAF01.1._H">WGAF01!$K$7</definedName>
    <definedName name="WGAF01.1._I">WGAF01!$L$7</definedName>
    <definedName name="WGAF01.1._J">WGAF01!$M$7</definedName>
    <definedName name="WGAF01.1._K">WGAF01!$N$7</definedName>
    <definedName name="WGAF01.1._L">WGAF01!$O$7</definedName>
    <definedName name="WGAF01.1._M">WGAF01!$P$7</definedName>
    <definedName name="WGAF01.1._N">WGAF01!$Q$7</definedName>
    <definedName name="WGAF01.1._O">WGAF01!$R$7</definedName>
    <definedName name="WGAF01.1.1._A">WGAF01!$D$8</definedName>
    <definedName name="WGAF01.1.1._B">WGAF01!$E$8</definedName>
    <definedName name="WGAF01.1.1._C">WGAF01!$F$8</definedName>
    <definedName name="WGAF01.1.1._D">WGAF01!$G$8</definedName>
    <definedName name="WGAF01.1.1._E">WGAF01!$H$8</definedName>
    <definedName name="WGAF01.1.1._F">WGAF01!$I$8</definedName>
    <definedName name="WGAF01.1.1._G">WGAF01!$J$8</definedName>
    <definedName name="WGAF01.1.1._H">WGAF01!$K$8</definedName>
    <definedName name="WGAF01.1.1._I">WGAF01!$L$8</definedName>
    <definedName name="WGAF01.1.1._J">WGAF01!$M$8</definedName>
    <definedName name="WGAF01.1.1._K">WGAF01!$N$8</definedName>
    <definedName name="WGAF01.1.1._L">WGAF01!$O$8</definedName>
    <definedName name="WGAF01.1.1._M">WGAF01!$P$8</definedName>
    <definedName name="WGAF01.1.1._N">WGAF01!$Q$8</definedName>
    <definedName name="WGAF01.1.1._O">WGAF01!$R$8</definedName>
    <definedName name="WGAF01.1.2._A">WGAF01!$D$9</definedName>
    <definedName name="WGAF01.1.2._B">WGAF01!$E$9</definedName>
    <definedName name="WGAF01.1.2._C">WGAF01!$F$9</definedName>
    <definedName name="WGAF01.1.2._D">WGAF01!$G$9</definedName>
    <definedName name="WGAF01.1.2._E">WGAF01!$H$9</definedName>
    <definedName name="WGAF01.1.2._F">WGAF01!$I$9</definedName>
    <definedName name="WGAF01.1.2._G">WGAF01!$J$9</definedName>
    <definedName name="WGAF01.1.2._H">WGAF01!$K$9</definedName>
    <definedName name="WGAF01.1.2._I">WGAF01!$L$9</definedName>
    <definedName name="WGAF01.1.2._J">WGAF01!$M$9</definedName>
    <definedName name="WGAF01.1.2._K">WGAF01!$N$9</definedName>
    <definedName name="WGAF01.1.2._L">WGAF01!$O$9</definedName>
    <definedName name="WGAF01.1.2._M">WGAF01!$P$9</definedName>
    <definedName name="WGAF01.1.2._N">WGAF01!$Q$9</definedName>
    <definedName name="WGAF01.1.2._O">WGAF01!$R$9</definedName>
    <definedName name="WGAF01.1.3._A">WGAF01!$D$10</definedName>
    <definedName name="WGAF01.1.3._B">WGAF01!$E$10</definedName>
    <definedName name="WGAF01.1.3._C">WGAF01!$F$10</definedName>
    <definedName name="WGAF01.1.3._D">WGAF01!$G$10</definedName>
    <definedName name="WGAF01.1.3._E">WGAF01!$H$10</definedName>
    <definedName name="WGAF01.1.3._F">WGAF01!$I$10</definedName>
    <definedName name="WGAF01.1.3._G">WGAF01!$J$10</definedName>
    <definedName name="WGAF01.1.3._H">WGAF01!$K$10</definedName>
    <definedName name="WGAF01.1.3._I">WGAF01!$L$10</definedName>
    <definedName name="WGAF01.1.3._J">WGAF01!$M$10</definedName>
    <definedName name="WGAF01.1.3._K">WGAF01!$N$10</definedName>
    <definedName name="WGAF01.1.3._L">WGAF01!$O$10</definedName>
    <definedName name="WGAF01.1.3._M">WGAF01!$P$10</definedName>
    <definedName name="WGAF01.1.3._N">WGAF01!$Q$10</definedName>
    <definedName name="WGAF01.1.3._O">WGAF01!$R$10</definedName>
    <definedName name="WGAF01.1.4._A">WGAF01!$D$11</definedName>
    <definedName name="WGAF01.1.4._B">WGAF01!$E$11</definedName>
    <definedName name="WGAF01.1.4._C">WGAF01!$F$11</definedName>
    <definedName name="WGAF01.1.4._D">WGAF01!$G$11</definedName>
    <definedName name="WGAF01.1.4._E">WGAF01!$H$11</definedName>
    <definedName name="WGAF01.1.4._F">WGAF01!$I$11</definedName>
    <definedName name="WGAF01.1.4._G">WGAF01!$J$11</definedName>
    <definedName name="WGAF01.1.4._H">WGAF01!$K$11</definedName>
    <definedName name="WGAF01.1.4._I">WGAF01!$L$11</definedName>
    <definedName name="WGAF01.1.4._J">WGAF01!$M$11</definedName>
    <definedName name="WGAF01.1.4._K">WGAF01!$N$11</definedName>
    <definedName name="WGAF01.1.4._L">WGAF01!$O$11</definedName>
    <definedName name="WGAF01.1.4._M">WGAF01!$P$11</definedName>
    <definedName name="WGAF01.1.4._N">WGAF01!$Q$11</definedName>
    <definedName name="WGAF01.1.4._O">WGAF01!$R$11</definedName>
    <definedName name="WGAF01.2._A">WGAF01!$D$12</definedName>
    <definedName name="WGAF01.2._B">WGAF01!$E$12</definedName>
    <definedName name="WGAF01.2._C">WGAF01!$F$12</definedName>
    <definedName name="WGAF01.2._D">WGAF01!$G$12</definedName>
    <definedName name="WGAF01.2._E">WGAF01!$H$12</definedName>
    <definedName name="WGAF01.2._F">WGAF01!$I$12</definedName>
    <definedName name="WGAF01.2._G">WGAF01!$J$12</definedName>
    <definedName name="WGAF01.2._H">WGAF01!$K$12</definedName>
    <definedName name="WGAF01.2._I">WGAF01!$L$12</definedName>
    <definedName name="WGAF01.2._J">WGAF01!$M$12</definedName>
    <definedName name="WGAF01.2._K">WGAF01!$N$12</definedName>
    <definedName name="WGAF01.2._L">WGAF01!$O$12</definedName>
    <definedName name="WGAF01.2._M">WGAF01!$P$12</definedName>
    <definedName name="WGAF01.2._N">WGAF01!$Q$12</definedName>
    <definedName name="WGAF01.2._O">WGAF01!$R$12</definedName>
    <definedName name="WGAF01.2.1._A">WGAF01!$D$13</definedName>
    <definedName name="WGAF01.2.1._B">WGAF01!$E$13</definedName>
    <definedName name="WGAF01.2.1._C">WGAF01!$F$13</definedName>
    <definedName name="WGAF01.2.1._D">WGAF01!$G$13</definedName>
    <definedName name="WGAF01.2.1._E">WGAF01!$H$13</definedName>
    <definedName name="WGAF01.2.1._F">WGAF01!$I$13</definedName>
    <definedName name="WGAF01.2.1._G">WGAF01!$J$13</definedName>
    <definedName name="WGAF01.2.1._H">WGAF01!$K$13</definedName>
    <definedName name="WGAF01.2.1._I">WGAF01!$L$13</definedName>
    <definedName name="WGAF01.2.1._J">WGAF01!$M$13</definedName>
    <definedName name="WGAF01.2.1._K">WGAF01!$N$13</definedName>
    <definedName name="WGAF01.2.1._L">WGAF01!$O$13</definedName>
    <definedName name="WGAF01.2.1._M">WGAF01!$P$13</definedName>
    <definedName name="WGAF01.2.1._N">WGAF01!$Q$13</definedName>
    <definedName name="WGAF01.2.1._O">WGAF01!$R$13</definedName>
    <definedName name="WGAF01.2.2._A">WGAF01!$D$14</definedName>
    <definedName name="WGAF01.2.2._B">WGAF01!$E$14</definedName>
    <definedName name="WGAF01.2.2._C">WGAF01!$F$14</definedName>
    <definedName name="WGAF01.2.2._D">WGAF01!$G$14</definedName>
    <definedName name="WGAF01.2.2._E">WGAF01!$H$14</definedName>
    <definedName name="WGAF01.2.2._F">WGAF01!$I$14</definedName>
    <definedName name="WGAF01.2.2._G">WGAF01!$J$14</definedName>
    <definedName name="WGAF01.2.2._H">WGAF01!$K$14</definedName>
    <definedName name="WGAF01.2.2._I">WGAF01!$L$14</definedName>
    <definedName name="WGAF01.2.2._J">WGAF01!$M$14</definedName>
    <definedName name="WGAF01.2.2._K">WGAF01!$N$14</definedName>
    <definedName name="WGAF01.2.2._L">WGAF01!$O$14</definedName>
    <definedName name="WGAF01.2.2._M">WGAF01!$P$14</definedName>
    <definedName name="WGAF01.2.2._N">WGAF01!$Q$14</definedName>
    <definedName name="WGAF01.2.2._O">WGAF01!$R$14</definedName>
    <definedName name="WGAF01.2.3._A">WGAF01!$D$15</definedName>
    <definedName name="WGAF01.2.3._B">WGAF01!$E$15</definedName>
    <definedName name="WGAF01.2.3._C">WGAF01!$F$15</definedName>
    <definedName name="WGAF01.2.3._D">WGAF01!$G$15</definedName>
    <definedName name="WGAF01.2.3._E">WGAF01!$H$15</definedName>
    <definedName name="WGAF01.2.3._F">WGAF01!$I$15</definedName>
    <definedName name="WGAF01.2.3._G">WGAF01!$J$15</definedName>
    <definedName name="WGAF01.2.3._H">WGAF01!$K$15</definedName>
    <definedName name="WGAF01.2.3._I">WGAF01!$L$15</definedName>
    <definedName name="WGAF01.2.3._J">WGAF01!$M$15</definedName>
    <definedName name="WGAF01.2.3._K">WGAF01!$N$15</definedName>
    <definedName name="WGAF01.2.3._L">WGAF01!$O$15</definedName>
    <definedName name="WGAF01.2.3._M">WGAF01!$P$15</definedName>
    <definedName name="WGAF01.2.3._N">WGAF01!$Q$15</definedName>
    <definedName name="WGAF01.2.3._O">WGAF01!$R$15</definedName>
    <definedName name="WGAF01.3._A">WGAF01!$D$16</definedName>
    <definedName name="WGAF01.3._B">WGAF01!$E$16</definedName>
    <definedName name="WGAF01.3._C">WGAF01!$F$16</definedName>
    <definedName name="WGAF01.3._D">WGAF01!$G$16</definedName>
    <definedName name="WGAF01.3._E">WGAF01!$H$16</definedName>
    <definedName name="WGAF01.3._F">WGAF01!$I$16</definedName>
    <definedName name="WGAF01.3._G">WGAF01!$J$16</definedName>
    <definedName name="WGAF01.3._H">WGAF01!$K$16</definedName>
    <definedName name="WGAF01.3._I">WGAF01!$L$16</definedName>
    <definedName name="WGAF01.3._J">WGAF01!$M$16</definedName>
    <definedName name="WGAF01.3._K">WGAF01!$N$16</definedName>
    <definedName name="WGAF01.3._L">WGAF01!$O$16</definedName>
    <definedName name="WGAF01.3._M">WGAF01!$P$16</definedName>
    <definedName name="WGAF01.3._N">WGAF01!$Q$16</definedName>
    <definedName name="WGAF01.3._O">WGAF01!$R$16</definedName>
    <definedName name="WGAF02.1._A">WGAF02!$D$7</definedName>
    <definedName name="WGAF02.1._B">WGAF02!$E$7</definedName>
    <definedName name="WGAF02.1._C">WGAF02!$F$7</definedName>
    <definedName name="WGAF02.1._D">WGAF02!$G$7</definedName>
    <definedName name="WGAF02.1._E">WGAF02!$H$7</definedName>
    <definedName name="WGAF02.1._F">WGAF02!$I$7</definedName>
    <definedName name="WGAF02.1._G">WGAF02!$J$7</definedName>
    <definedName name="WGAF02.1._H">WGAF02!$K$7</definedName>
    <definedName name="WGAF02.1._I">WGAF02!$L$7</definedName>
    <definedName name="WGAF02.1._J">WGAF02!$M$7</definedName>
    <definedName name="WGAF02.1._K">WGAF02!$N$7</definedName>
    <definedName name="WGAF02.1._L">WGAF02!$O$7</definedName>
    <definedName name="WGAF02.1._M">WGAF02!$P$7</definedName>
    <definedName name="WGAF02.1._N">WGAF02!$Q$7</definedName>
    <definedName name="WGAF02.1._O">WGAF02!$R$7</definedName>
    <definedName name="WGAF02.1.1._A">WGAF02!$D$8</definedName>
    <definedName name="WGAF02.1.1._B">WGAF02!$E$8</definedName>
    <definedName name="WGAF02.1.1._C">WGAF02!$F$8</definedName>
    <definedName name="WGAF02.1.1._D">WGAF02!$G$8</definedName>
    <definedName name="WGAF02.1.1._E">WGAF02!$H$8</definedName>
    <definedName name="WGAF02.1.1._F">WGAF02!$I$8</definedName>
    <definedName name="WGAF02.1.1._G">WGAF02!$J$8</definedName>
    <definedName name="WGAF02.1.1._H">WGAF02!$K$8</definedName>
    <definedName name="WGAF02.1.1._I">WGAF02!$L$8</definedName>
    <definedName name="WGAF02.1.1._J">WGAF02!$M$8</definedName>
    <definedName name="WGAF02.1.1._K">WGAF02!$N$8</definedName>
    <definedName name="WGAF02.1.1._L">WGAF02!$O$8</definedName>
    <definedName name="WGAF02.1.1._M">WGAF02!$P$8</definedName>
    <definedName name="WGAF02.1.1._N">WGAF02!$Q$8</definedName>
    <definedName name="WGAF02.1.1._O">WGAF02!$R$8</definedName>
    <definedName name="WGAF02.1.2._A">WGAF02!$D$9</definedName>
    <definedName name="WGAF02.1.2._B">WGAF02!$E$9</definedName>
    <definedName name="WGAF02.1.2._C">WGAF02!$F$9</definedName>
    <definedName name="WGAF02.1.2._D">WGAF02!$G$9</definedName>
    <definedName name="WGAF02.1.2._E">WGAF02!$H$9</definedName>
    <definedName name="WGAF02.1.2._F">WGAF02!$I$9</definedName>
    <definedName name="WGAF02.1.2._G">WGAF02!$J$9</definedName>
    <definedName name="WGAF02.1.2._H">WGAF02!$K$9</definedName>
    <definedName name="WGAF02.1.2._I">WGAF02!$L$9</definedName>
    <definedName name="WGAF02.1.2._J">WGAF02!$M$9</definedName>
    <definedName name="WGAF02.1.2._K">WGAF02!$N$9</definedName>
    <definedName name="WGAF02.1.2._L">WGAF02!$O$9</definedName>
    <definedName name="WGAF02.1.2._M">WGAF02!$P$9</definedName>
    <definedName name="WGAF02.1.2._N">WGAF02!$Q$9</definedName>
    <definedName name="WGAF02.1.2._O">WGAF02!$R$9</definedName>
    <definedName name="WGAF02.1.3._A">WGAF02!$D$10</definedName>
    <definedName name="WGAF02.1.3._B">WGAF02!$E$10</definedName>
    <definedName name="WGAF02.1.3._C">WGAF02!$F$10</definedName>
    <definedName name="WGAF02.1.3._D">WGAF02!$G$10</definedName>
    <definedName name="WGAF02.1.3._E">WGAF02!$H$10</definedName>
    <definedName name="WGAF02.1.3._F">WGAF02!$I$10</definedName>
    <definedName name="WGAF02.1.3._G">WGAF02!$J$10</definedName>
    <definedName name="WGAF02.1.3._H">WGAF02!$K$10</definedName>
    <definedName name="WGAF02.1.3._I">WGAF02!$L$10</definedName>
    <definedName name="WGAF02.1.3._J">WGAF02!$M$10</definedName>
    <definedName name="WGAF02.1.3._K">WGAF02!$N$10</definedName>
    <definedName name="WGAF02.1.3._L">WGAF02!$O$10</definedName>
    <definedName name="WGAF02.1.3._M">WGAF02!$P$10</definedName>
    <definedName name="WGAF02.1.3._N">WGAF02!$Q$10</definedName>
    <definedName name="WGAF02.1.3._O">WGAF02!$R$10</definedName>
    <definedName name="WGAF02.1.4._A">WGAF02!$D$11</definedName>
    <definedName name="WGAF02.1.4._B">WGAF02!$E$11</definedName>
    <definedName name="WGAF02.1.4._C">WGAF02!$F$11</definedName>
    <definedName name="WGAF02.1.4._D">WGAF02!$G$11</definedName>
    <definedName name="WGAF02.1.4._E">WGAF02!$H$11</definedName>
    <definedName name="WGAF02.1.4._F">WGAF02!$I$11</definedName>
    <definedName name="WGAF02.1.4._G">WGAF02!$J$11</definedName>
    <definedName name="WGAF02.1.4._H">WGAF02!$K$11</definedName>
    <definedName name="WGAF02.1.4._I">WGAF02!$L$11</definedName>
    <definedName name="WGAF02.1.4._J">WGAF02!$M$11</definedName>
    <definedName name="WGAF02.1.4._K">WGAF02!$N$11</definedName>
    <definedName name="WGAF02.1.4._L">WGAF02!$O$11</definedName>
    <definedName name="WGAF02.1.4._M">WGAF02!$P$11</definedName>
    <definedName name="WGAF02.1.4._N">WGAF02!$Q$11</definedName>
    <definedName name="WGAF02.1.4._O">WGAF02!$R$11</definedName>
    <definedName name="WGAF02.2._A">WGAF02!$D$12</definedName>
    <definedName name="WGAF02.2._B">WGAF02!$E$12</definedName>
    <definedName name="WGAF02.2._C">WGAF02!$F$12</definedName>
    <definedName name="WGAF02.2._D">WGAF02!$G$12</definedName>
    <definedName name="WGAF02.2._E">WGAF02!$H$12</definedName>
    <definedName name="WGAF02.2._F">WGAF02!$I$12</definedName>
    <definedName name="WGAF02.2._G">WGAF02!$J$12</definedName>
    <definedName name="WGAF02.2._H">WGAF02!$K$12</definedName>
    <definedName name="WGAF02.2._I">WGAF02!$L$12</definedName>
    <definedName name="WGAF02.2._J">WGAF02!$M$12</definedName>
    <definedName name="WGAF02.2._K">WGAF02!$N$12</definedName>
    <definedName name="WGAF02.2._L">WGAF02!$O$12</definedName>
    <definedName name="WGAF02.2._M">WGAF02!$P$12</definedName>
    <definedName name="WGAF02.2._N">WGAF02!$Q$12</definedName>
    <definedName name="WGAF02.2._O">WGAF02!$R$12</definedName>
    <definedName name="ZEPW01.1._A">ZEPW01!$D$7</definedName>
    <definedName name="ZEPW01.1._B">ZEPW01!$E$7</definedName>
    <definedName name="ZEPW01.1._C">ZEPW01!$F$7</definedName>
    <definedName name="ZEPW01.1._D">ZEPW01!$G$7</definedName>
    <definedName name="ZEPW01.1._E">ZEPW01!$H$7</definedName>
    <definedName name="ZEPW01.1._F">ZEPW01!$I$7</definedName>
    <definedName name="ZEPW01.2._A">ZEPW01!$D$8</definedName>
    <definedName name="ZEPW01.2._B">ZEPW01!$E$8</definedName>
    <definedName name="ZEPW01.2._C">ZEPW01!$F$8</definedName>
    <definedName name="ZEPW01.2._D">ZEPW01!$G$8</definedName>
    <definedName name="ZEPW01.2._E">ZEPW01!$H$8</definedName>
    <definedName name="ZEPW01.2._F">ZEPW01!$I$8</definedName>
    <definedName name="ZEPW01.3._A">ZEPW01!$D$9</definedName>
    <definedName name="ZEPW01.3._B">ZEPW01!$E$9</definedName>
    <definedName name="ZEPW01.3._C">ZEPW01!$F$9</definedName>
    <definedName name="ZEPW01.3._D">ZEPW01!$G$9</definedName>
    <definedName name="ZEPW01.3._E">ZEPW01!$H$9</definedName>
    <definedName name="ZEPW01.3._F">ZEPW01!$I$9</definedName>
    <definedName name="ZEPW01.3.1._A">ZEPW01!$D$10</definedName>
    <definedName name="ZEPW01.3.1._B">ZEPW01!$E$10</definedName>
    <definedName name="ZEPW01.3.1._C">ZEPW01!$F$10</definedName>
    <definedName name="ZEPW01.3.1._D">ZEPW01!$G$10</definedName>
    <definedName name="ZEPW01.3.1._E">ZEPW01!$H$10</definedName>
    <definedName name="ZEPW01.3.1._F">ZEPW01!$I$10</definedName>
    <definedName name="ZEPW01.4._A">ZEPW01!$D$11</definedName>
    <definedName name="ZEPW01.4._B">ZEPW01!$E$11</definedName>
    <definedName name="ZEPW01.4._C">ZEPW01!$F$11</definedName>
    <definedName name="ZEPW01.4._D">ZEPW01!$G$11</definedName>
    <definedName name="ZEPW01.4._E">ZEPW01!$H$11</definedName>
    <definedName name="ZEPW01.4._F">ZEPW01!$I$11</definedName>
    <definedName name="ZEPW01.5._A">ZEPW01!$D$12</definedName>
    <definedName name="ZEPW01.5._B">ZEPW01!$E$12</definedName>
    <definedName name="ZEPW01.5._C">ZEPW01!$F$12</definedName>
    <definedName name="ZEPW01.5._D">ZEPW01!$G$12</definedName>
    <definedName name="ZEPW01.5._E">ZEPW01!$H$12</definedName>
    <definedName name="ZEPW01.5._F">ZEPW01!$I$12</definedName>
    <definedName name="ZEPW01.6._A">ZEPW01!$D$13</definedName>
    <definedName name="ZEPW01.6._B">ZEPW01!$E$13</definedName>
    <definedName name="ZEPW01.6._C">ZEPW01!$F$13</definedName>
    <definedName name="ZEPW01.6._D">ZEPW01!$G$13</definedName>
    <definedName name="ZEPW01.6._E">ZEPW01!$H$13</definedName>
    <definedName name="ZEPW01.6._F">ZEPW01!$I$13</definedName>
    <definedName name="ZF01.1._A">'ZF01'!$D$7</definedName>
    <definedName name="ZF01.1._C">'ZF01'!$F$7</definedName>
    <definedName name="ZF01.1._E">'ZF01'!$H$7</definedName>
    <definedName name="ZF01.1._G">'ZF01'!$J$7</definedName>
    <definedName name="ZF01.1._I">'ZF01'!$L$7</definedName>
    <definedName name="ZF01.1._K">'ZF01'!$N$7</definedName>
    <definedName name="ZF01.1._M">'ZF01'!$P$7</definedName>
    <definedName name="ZF01.1.1._A">'ZF01'!$D$8</definedName>
    <definedName name="ZF01.1.1._C">'ZF01'!$F$8</definedName>
    <definedName name="ZF01.1.1._E">'ZF01'!$H$8</definedName>
    <definedName name="ZF01.1.1._G">'ZF01'!$J$8</definedName>
    <definedName name="ZF01.1.1._I">'ZF01'!$L$8</definedName>
    <definedName name="ZF01.1.1._K">'ZF01'!$N$8</definedName>
    <definedName name="ZF01.1.1._M">'ZF01'!$P$8</definedName>
    <definedName name="ZF01.1.2._A">'ZF01'!$D$9</definedName>
    <definedName name="ZF01.1.2._C">'ZF01'!$F$9</definedName>
    <definedName name="ZF01.1.2._E">'ZF01'!$H$9</definedName>
    <definedName name="ZF01.1.2._G">'ZF01'!$J$9</definedName>
    <definedName name="ZF01.1.2._I">'ZF01'!$L$9</definedName>
    <definedName name="ZF01.1.2._K">'ZF01'!$N$9</definedName>
    <definedName name="ZF01.1.2._M">'ZF01'!$P$9</definedName>
    <definedName name="ZF01.1.3._A">'ZF01'!$D$10</definedName>
    <definedName name="ZF01.1.3._C">'ZF01'!$F$10</definedName>
    <definedName name="ZF01.1.3._E">'ZF01'!$H$10</definedName>
    <definedName name="ZF01.1.3._G">'ZF01'!$J$10</definedName>
    <definedName name="ZF01.1.3._I">'ZF01'!$L$10</definedName>
    <definedName name="ZF01.1.3._K">'ZF01'!$N$10</definedName>
    <definedName name="ZF01.1.3._M">'ZF01'!$P$10</definedName>
    <definedName name="ZF01.2._E">'ZF01'!$H$11</definedName>
    <definedName name="ZF01.2._F">'ZF01'!$I$11</definedName>
    <definedName name="ZF01.2._G">'ZF01'!$J$11</definedName>
    <definedName name="ZF01.2._H">'ZF01'!$K$11</definedName>
    <definedName name="ZF01.2._I">'ZF01'!$L$11</definedName>
    <definedName name="ZF01.2._J">'ZF01'!$M$11</definedName>
    <definedName name="ZF01.2._K">'ZF01'!$N$11</definedName>
    <definedName name="ZF01.2._L">'ZF01'!$O$11</definedName>
    <definedName name="ZF01.2.1._G">'ZF01'!$J$12</definedName>
    <definedName name="ZF01.2.1._H">'ZF01'!$K$12</definedName>
    <definedName name="ZF01.2.1._I">'ZF01'!$L$12</definedName>
    <definedName name="ZF01.2.1._J">'ZF01'!$M$12</definedName>
    <definedName name="ZF01.2.1._K">'ZF01'!$N$12</definedName>
    <definedName name="ZF01.2.1._L">'ZF01'!$O$12</definedName>
    <definedName name="ZF01.2.2._E">'ZF01'!$H$13</definedName>
    <definedName name="ZF01.2.2._F">'ZF01'!$I$13</definedName>
    <definedName name="ZF01.2.2._G">'ZF01'!$J$13</definedName>
    <definedName name="ZF01.2.2._H">'ZF01'!$K$13</definedName>
    <definedName name="ZF01.2.2._I">'ZF01'!$L$13</definedName>
    <definedName name="ZF01.2.2._J">'ZF01'!$M$13</definedName>
    <definedName name="ZF01.2.2._K">'ZF01'!$N$13</definedName>
    <definedName name="ZF01.2.2._L">'ZF01'!$O$13</definedName>
    <definedName name="ZF01.2.3._E">'ZF01'!$H$14</definedName>
    <definedName name="ZF01.2.3._F">'ZF01'!$I$14</definedName>
    <definedName name="ZF01.2.3._G">'ZF01'!$J$14</definedName>
    <definedName name="ZF01.2.3._H">'ZF01'!$K$14</definedName>
    <definedName name="ZF01.2.3._I">'ZF01'!$L$14</definedName>
    <definedName name="ZF01.2.3._J">'ZF01'!$M$14</definedName>
    <definedName name="ZF01.2.3._K">'ZF01'!$N$14</definedName>
    <definedName name="ZF01.2.3._L">'ZF01'!$O$14</definedName>
    <definedName name="ZF01.2.3._M">'ZF01'!$P$14</definedName>
    <definedName name="ZF01.2.3._N">'ZF01'!$Q$14</definedName>
    <definedName name="ZF01.3._C">'ZF01'!$F$15</definedName>
    <definedName name="ZF01.3._D">'ZF01'!$G$15</definedName>
    <definedName name="ZF01.3._E">'ZF01'!$H$15</definedName>
    <definedName name="ZF01.3._F">'ZF01'!$I$15</definedName>
    <definedName name="ZF01.3._G">'ZF01'!$J$15</definedName>
    <definedName name="ZF01.3._H">'ZF01'!$K$15</definedName>
    <definedName name="ZF01.3._I">'ZF01'!$L$15</definedName>
    <definedName name="ZF01.3._J">'ZF01'!$M$15</definedName>
    <definedName name="ZF01.3._K">'ZF01'!$N$15</definedName>
    <definedName name="ZF01.3._L">'ZF01'!$O$15</definedName>
    <definedName name="ZF01.3._M">'ZF01'!$P$15</definedName>
    <definedName name="ZF01.3._N">'ZF01'!$Q$15</definedName>
    <definedName name="ZF01.3.1._C">'ZF01'!$F$16</definedName>
    <definedName name="ZF01.3.1._D">'ZF01'!$G$16</definedName>
    <definedName name="ZF01.3.1._E">'ZF01'!$H$16</definedName>
    <definedName name="ZF01.3.1._F">'ZF01'!$I$16</definedName>
    <definedName name="ZF01.3.1._G">'ZF01'!$J$16</definedName>
    <definedName name="ZF01.3.1._H">'ZF01'!$K$16</definedName>
    <definedName name="ZF01.3.1._I">'ZF01'!$L$16</definedName>
    <definedName name="ZF01.3.1._J">'ZF01'!$M$16</definedName>
    <definedName name="ZF01.3.1._K">'ZF01'!$N$16</definedName>
    <definedName name="ZF01.3.1._L">'ZF01'!$O$16</definedName>
    <definedName name="ZF01.3.1._M">'ZF01'!$P$16</definedName>
    <definedName name="ZF01.3.1._N">'ZF01'!$Q$16</definedName>
    <definedName name="ZF01.3.2._C">'ZF01'!$F$17</definedName>
    <definedName name="ZF01.3.2._D">'ZF01'!$G$17</definedName>
    <definedName name="ZF01.3.2._E">'ZF01'!$H$17</definedName>
    <definedName name="ZF01.3.2._F">'ZF01'!$I$17</definedName>
    <definedName name="ZF01.3.2._G">'ZF01'!$J$17</definedName>
    <definedName name="ZF01.3.2._H">'ZF01'!$K$17</definedName>
    <definedName name="ZF01.3.2._I">'ZF01'!$L$17</definedName>
    <definedName name="ZF01.3.2._J">'ZF01'!$M$17</definedName>
    <definedName name="ZF01.3.2._K">'ZF01'!$N$17</definedName>
    <definedName name="ZF01.3.2._L">'ZF01'!$O$17</definedName>
    <definedName name="ZF01.3.2._M">'ZF01'!$P$17</definedName>
    <definedName name="ZF01.3.2._N">'ZF01'!$Q$17</definedName>
    <definedName name="ZF01.3.3._C">'ZF01'!$F$18</definedName>
    <definedName name="ZF01.3.3._D">'ZF01'!$G$18</definedName>
    <definedName name="ZF01.3.3._E">'ZF01'!$H$18</definedName>
    <definedName name="ZF01.3.3._F">'ZF01'!$I$18</definedName>
    <definedName name="ZF01.3.3._G">'ZF01'!$J$18</definedName>
    <definedName name="ZF01.3.3._H">'ZF01'!$K$18</definedName>
    <definedName name="ZF01.3.3._I">'ZF01'!$L$18</definedName>
    <definedName name="ZF01.3.3._J">'ZF01'!$M$18</definedName>
    <definedName name="ZF01.3.3._K">'ZF01'!$N$18</definedName>
    <definedName name="ZF01.3.3._L">'ZF01'!$O$18</definedName>
    <definedName name="ZF01.3.3._M">'ZF01'!$P$18</definedName>
    <definedName name="ZF01.3.3._N">'ZF01'!$Q$18</definedName>
    <definedName name="ZF01.4._A">'ZF01'!$D$19</definedName>
    <definedName name="ZF01.4._B">'ZF01'!$E$19</definedName>
    <definedName name="ZF01.4._C">'ZF01'!$F$19</definedName>
    <definedName name="ZF01.4._D">'ZF01'!$G$19</definedName>
    <definedName name="ZF01.4._E">'ZF01'!$H$19</definedName>
    <definedName name="ZF01.4._F">'ZF01'!$I$19</definedName>
    <definedName name="ZF01.4._G">'ZF01'!$J$19</definedName>
    <definedName name="ZF01.4._H">'ZF01'!$K$19</definedName>
    <definedName name="ZF01.4._I">'ZF01'!$L$19</definedName>
    <definedName name="ZF01.4._J">'ZF01'!$M$19</definedName>
    <definedName name="ZF01.4._K">'ZF01'!$N$19</definedName>
    <definedName name="ZF01.4._L">'ZF01'!$O$19</definedName>
    <definedName name="ZF01.4._M">'ZF01'!$P$19</definedName>
    <definedName name="ZF01.4._N">'ZF01'!$Q$19</definedName>
    <definedName name="ZF01.4.1._A">'ZF01'!$D$20</definedName>
    <definedName name="ZF01.4.1._B">'ZF01'!$E$20</definedName>
    <definedName name="ZF01.4.1._C">'ZF01'!$F$20</definedName>
    <definedName name="ZF01.4.1._D">'ZF01'!$G$20</definedName>
    <definedName name="ZF01.4.1._E">'ZF01'!$H$20</definedName>
    <definedName name="ZF01.4.1._F">'ZF01'!$I$20</definedName>
    <definedName name="ZF01.4.1._G">'ZF01'!$J$20</definedName>
    <definedName name="ZF01.4.1._H">'ZF01'!$K$20</definedName>
    <definedName name="ZF01.4.1._I">'ZF01'!$L$20</definedName>
    <definedName name="ZF01.4.1._J">'ZF01'!$M$20</definedName>
    <definedName name="ZF01.4.1._K">'ZF01'!$N$20</definedName>
    <definedName name="ZF01.4.1._L">'ZF01'!$O$20</definedName>
    <definedName name="ZF01.4.1._M">'ZF01'!$P$20</definedName>
    <definedName name="ZF01.4.1._N">'ZF01'!$Q$20</definedName>
    <definedName name="ZF01.4.2._A">'ZF01'!$D$21</definedName>
    <definedName name="ZF01.4.2._B">'ZF01'!$E$21</definedName>
    <definedName name="ZF01.4.2._C">'ZF01'!$F$21</definedName>
    <definedName name="ZF01.4.2._D">'ZF01'!$G$21</definedName>
    <definedName name="ZF01.4.2._E">'ZF01'!$H$21</definedName>
    <definedName name="ZF01.4.2._F">'ZF01'!$I$21</definedName>
    <definedName name="ZF01.4.2._G">'ZF01'!$J$21</definedName>
    <definedName name="ZF01.4.2._H">'ZF01'!$K$21</definedName>
    <definedName name="ZF01.4.2._I">'ZF01'!$L$21</definedName>
    <definedName name="ZF01.4.2._J">'ZF01'!$M$21</definedName>
    <definedName name="ZF01.4.2._K">'ZF01'!$N$21</definedName>
    <definedName name="ZF01.4.2._L">'ZF01'!$O$21</definedName>
    <definedName name="ZF01.4.2._M">'ZF01'!$P$21</definedName>
    <definedName name="ZF01.4.2._N">'ZF01'!$Q$21</definedName>
    <definedName name="ZF01.5._A">'ZF01'!$D$22</definedName>
    <definedName name="ZF01.5._B">'ZF01'!$E$22</definedName>
    <definedName name="ZF01.5._C">'ZF01'!$F$22</definedName>
    <definedName name="ZF01.5._D">'ZF01'!$G$22</definedName>
    <definedName name="ZF01.5._E">'ZF01'!$H$22</definedName>
    <definedName name="ZF01.5._F">'ZF01'!$I$22</definedName>
    <definedName name="ZF01.5._G">'ZF01'!$J$22</definedName>
    <definedName name="ZF01.5._H">'ZF01'!$K$22</definedName>
    <definedName name="ZF01.5._I">'ZF01'!$L$22</definedName>
    <definedName name="ZF01.5._J">'ZF01'!$M$22</definedName>
    <definedName name="ZF01.5._K">'ZF01'!$N$22</definedName>
    <definedName name="ZF01.5._L">'ZF01'!$O$22</definedName>
    <definedName name="ZF01.5._M">'ZF01'!$P$22</definedName>
    <definedName name="ZF01.5._N">'ZF01'!$Q$22</definedName>
    <definedName name="ZF02.1._A">'ZF02'!$D$6</definedName>
    <definedName name="ZF02.1._B">'ZF02'!$E$6</definedName>
    <definedName name="ZF02.1._C">'ZF02'!$F$6</definedName>
    <definedName name="ZF02.1._D">'ZF02'!$G$6</definedName>
    <definedName name="ZF02.1._E">'ZF02'!$H$6</definedName>
    <definedName name="ZF02.1.1._A">'ZF02'!$D$7</definedName>
    <definedName name="ZF02.1.1._B">'ZF02'!$E$7</definedName>
    <definedName name="ZF02.1.1._C">'ZF02'!$F$7</definedName>
    <definedName name="ZF02.1.1._D">'ZF02'!$G$7</definedName>
    <definedName name="ZF02.1.1._E">'ZF02'!$H$7</definedName>
    <definedName name="ZF02.1.2._A">'ZF02'!$D$8</definedName>
    <definedName name="ZF02.1.2._B">'ZF02'!$E$8</definedName>
    <definedName name="ZF02.1.2._C">'ZF02'!$F$8</definedName>
    <definedName name="ZF02.1.2._D">'ZF02'!$G$8</definedName>
    <definedName name="ZF02.1.2._E">'ZF02'!$H$8</definedName>
    <definedName name="ZF02.1.3._A">'ZF02'!$D$9</definedName>
    <definedName name="ZF02.1.3._B">'ZF02'!$E$9</definedName>
    <definedName name="ZF02.1.3._C">'ZF02'!$F$9</definedName>
    <definedName name="ZF02.1.3._D">'ZF02'!$G$9</definedName>
    <definedName name="ZF02.1.3._E">'ZF02'!$H$9</definedName>
    <definedName name="ZF02.2._A">'ZF02'!$D$10</definedName>
    <definedName name="ZF02.2._B">'ZF02'!$E$10</definedName>
    <definedName name="ZF02.2._C">'ZF02'!$F$10</definedName>
    <definedName name="ZF02.2._D">'ZF02'!$G$10</definedName>
    <definedName name="ZF02.2._E">'ZF02'!$H$10</definedName>
    <definedName name="ZF02.2.1._A">'ZF02'!$D$11</definedName>
    <definedName name="ZF02.2.1._B">'ZF02'!$E$11</definedName>
    <definedName name="ZF02.2.1._C">'ZF02'!$F$11</definedName>
    <definedName name="ZF02.2.1._D">'ZF02'!$G$11</definedName>
    <definedName name="ZF02.2.1._E">'ZF02'!$H$11</definedName>
    <definedName name="ZF02.2.1.1._A">'ZF02'!$D$12</definedName>
    <definedName name="ZF02.2.1.1._B">'ZF02'!$E$12</definedName>
    <definedName name="ZF02.2.1.1._C">'ZF02'!$F$12</definedName>
    <definedName name="ZF02.2.1.1._D">'ZF02'!$G$12</definedName>
    <definedName name="ZF02.2.1.1._E">'ZF02'!$H$12</definedName>
    <definedName name="ZF02.2.2._A">'ZF02'!$D$13</definedName>
    <definedName name="ZF02.2.2._B">'ZF02'!$E$13</definedName>
    <definedName name="ZF02.2.2._C">'ZF02'!$F$13</definedName>
    <definedName name="ZF02.2.2._D">'ZF02'!$G$13</definedName>
    <definedName name="ZF02.2.2._E">'ZF02'!$H$13</definedName>
    <definedName name="ZF02.3._A">'ZF02'!$D$14</definedName>
    <definedName name="ZF02.3._B">'ZF02'!$E$14</definedName>
    <definedName name="ZF02.3._C">'ZF02'!$F$14</definedName>
    <definedName name="ZF02.3._D">'ZF02'!$G$14</definedName>
    <definedName name="ZF02.3._E">'ZF02'!$H$14</definedName>
    <definedName name="ZF02.3.1._A">'ZF02'!$D$15</definedName>
    <definedName name="ZF02.3.1._B">'ZF02'!$E$15</definedName>
    <definedName name="ZF02.3.1._C">'ZF02'!$F$15</definedName>
    <definedName name="ZF02.3.1._D">'ZF02'!$G$15</definedName>
    <definedName name="ZF02.3.1._E">'ZF02'!$H$15</definedName>
    <definedName name="ZF02.3.2._A">'ZF02'!$D$16</definedName>
    <definedName name="ZF02.3.2._B">'ZF02'!$E$16</definedName>
    <definedName name="ZF02.3.2._C">'ZF02'!$F$16</definedName>
    <definedName name="ZF02.3.2._D">'ZF02'!$G$16</definedName>
    <definedName name="ZF02.3.2._E">'ZF02'!$H$16</definedName>
    <definedName name="ZF02.3.3._A">'ZF02'!$D$17</definedName>
    <definedName name="ZF02.3.3._B">'ZF02'!$E$17</definedName>
    <definedName name="ZF02.3.3._C">'ZF02'!$F$17</definedName>
    <definedName name="ZF02.3.3._D">'ZF02'!$G$17</definedName>
    <definedName name="ZF02.3.3._E">'ZF02'!$H$17</definedName>
    <definedName name="ZF02.3.3.1._A">'ZF02'!$D$18</definedName>
    <definedName name="ZF02.3.3.1._B">'ZF02'!$E$18</definedName>
    <definedName name="ZF02.3.3.1._C">'ZF02'!$F$18</definedName>
    <definedName name="ZF02.3.3.1._D">'ZF02'!$G$18</definedName>
    <definedName name="ZF02.3.3.1._E">'ZF02'!$H$18</definedName>
    <definedName name="ZF02.3.4._A">'ZF02'!$D$19</definedName>
    <definedName name="ZF02.3.4._B">'ZF02'!$E$19</definedName>
    <definedName name="ZF02.3.4._C">'ZF02'!$F$19</definedName>
    <definedName name="ZF02.3.4._D">'ZF02'!$G$19</definedName>
    <definedName name="ZF02.3.4._E">'ZF02'!$H$19</definedName>
    <definedName name="ZF02.3.5._A">'ZF02'!$D$20</definedName>
    <definedName name="ZF02.3.5._B">'ZF02'!$E$20</definedName>
    <definedName name="ZF02.3.5._C">'ZF02'!$F$20</definedName>
    <definedName name="ZF02.3.5._D">'ZF02'!$G$20</definedName>
    <definedName name="ZF02.3.5._E">'ZF02'!$H$20</definedName>
    <definedName name="ZF02.4._A">'ZF02'!$D$21</definedName>
    <definedName name="ZF02.4._B">'ZF02'!$E$21</definedName>
    <definedName name="ZF02.4._C">'ZF02'!$F$21</definedName>
    <definedName name="ZF02.4._D">'ZF02'!$G$21</definedName>
    <definedName name="ZF02.4._E">'ZF02'!$H$21</definedName>
    <definedName name="ZF02.4.1._A">'ZF02'!$D$22</definedName>
    <definedName name="ZF02.4.1._B">'ZF02'!$E$22</definedName>
    <definedName name="ZF02.4.1._C">'ZF02'!$F$22</definedName>
    <definedName name="ZF02.4.1._D">'ZF02'!$G$22</definedName>
    <definedName name="ZF02.4.1._E">'ZF02'!$H$22</definedName>
    <definedName name="ZF02.4.2._A">'ZF02'!$D$23</definedName>
    <definedName name="ZF02.4.2._B">'ZF02'!$E$23</definedName>
    <definedName name="ZF02.4.2._C">'ZF02'!$F$23</definedName>
    <definedName name="ZF02.4.2._D">'ZF02'!$G$23</definedName>
    <definedName name="ZF02.4.2._E">'ZF02'!$H$23</definedName>
    <definedName name="ZF02.4.3._A">'ZF02'!$D$24</definedName>
    <definedName name="ZF02.4.3._B">'ZF02'!$E$24</definedName>
    <definedName name="ZF02.4.3._C">'ZF02'!$F$24</definedName>
    <definedName name="ZF02.4.3._D">'ZF02'!$G$24</definedName>
    <definedName name="ZF02.4.3._E">'ZF02'!$H$24</definedName>
    <definedName name="ZF02.4.3.1._A">'ZF02'!$D$25</definedName>
    <definedName name="ZF02.4.3.1._B">'ZF02'!$E$25</definedName>
    <definedName name="ZF02.4.3.1._C">'ZF02'!$F$25</definedName>
    <definedName name="ZF02.4.3.1._D">'ZF02'!$G$25</definedName>
    <definedName name="ZF02.4.3.1._E">'ZF02'!$H$25</definedName>
    <definedName name="ZF02.4.4._A">'ZF02'!$D$26</definedName>
    <definedName name="ZF02.4.4._B">'ZF02'!$E$26</definedName>
    <definedName name="ZF02.4.4._C">'ZF02'!$F$26</definedName>
    <definedName name="ZF02.4.4._D">'ZF02'!$G$26</definedName>
    <definedName name="ZF02.4.4._E">'ZF02'!$H$26</definedName>
    <definedName name="ZF02.4.5._A">'ZF02'!$D$27</definedName>
    <definedName name="ZF02.4.5._B">'ZF02'!$E$27</definedName>
    <definedName name="ZF02.4.5._C">'ZF02'!$F$27</definedName>
    <definedName name="ZF02.4.5._D">'ZF02'!$G$27</definedName>
    <definedName name="ZF02.4.5._E">'ZF02'!$H$27</definedName>
    <definedName name="ZF02.4.6._A">'ZF02'!$D$28</definedName>
    <definedName name="ZF02.4.6._B">'ZF02'!$E$28</definedName>
    <definedName name="ZF02.4.6._C">'ZF02'!$F$28</definedName>
    <definedName name="ZF02.4.6._D">'ZF02'!$G$28</definedName>
    <definedName name="ZF02.4.6._E">'ZF02'!$H$28</definedName>
    <definedName name="ZF02.5._A">'ZF02'!$D$29</definedName>
    <definedName name="ZF02.5._B">'ZF02'!$E$29</definedName>
    <definedName name="ZF02.5._C">'ZF02'!$F$29</definedName>
    <definedName name="ZF02.5._D">'ZF02'!$G$29</definedName>
    <definedName name="ZF02.5._E">'ZF02'!$H$29</definedName>
    <definedName name="ZF03.1._A">'ZF03'!$D$6</definedName>
    <definedName name="ZF03.1._B">'ZF03'!$E$6</definedName>
    <definedName name="ZF03.1.1._A">'ZF03'!$D$7</definedName>
    <definedName name="ZF03.1.1._B">'ZF03'!$E$7</definedName>
    <definedName name="ZF03.1.2._A">'ZF03'!$D$8</definedName>
    <definedName name="ZF03.1.2._B">'ZF03'!$E$8</definedName>
    <definedName name="ZF03.1.3._A">'ZF03'!$D$9</definedName>
    <definedName name="ZF03.1.3._B">'ZF03'!$E$9</definedName>
    <definedName name="ZF03.2._A">'ZF03'!$D$10</definedName>
    <definedName name="ZF03.2._B">'ZF03'!$E$10</definedName>
    <definedName name="ZF03.2._C">'ZF03'!$F$10</definedName>
    <definedName name="ZF03.2._D">'ZF03'!$G$10</definedName>
    <definedName name="ZF03.2._E">'ZF03'!$H$10</definedName>
    <definedName name="ZF03.2._F">'ZF03'!$I$10</definedName>
    <definedName name="ZF03.2._FA">'ZF03'!$J$10</definedName>
    <definedName name="ZF03.2._G">'ZF03'!$K$10</definedName>
    <definedName name="ZF03.2._H">'ZF03'!$L$10</definedName>
    <definedName name="ZF03.2.1._A">'ZF03'!$D$11</definedName>
    <definedName name="ZF03.2.1._B">'ZF03'!$E$11</definedName>
    <definedName name="ZF03.2.1._C">'ZF03'!$F$11</definedName>
    <definedName name="ZF03.2.1._D">'ZF03'!$G$11</definedName>
    <definedName name="ZF03.2.1._E">'ZF03'!$H$11</definedName>
    <definedName name="ZF03.2.1._F">'ZF03'!$I$11</definedName>
    <definedName name="ZF03.2.1._FA">'ZF03'!$J$11</definedName>
    <definedName name="ZF03.2.1._G">'ZF03'!$K$11</definedName>
    <definedName name="ZF03.2.1._H">'ZF03'!$L$11</definedName>
    <definedName name="ZF03.2.1.1._A">'ZF03'!$D$12</definedName>
    <definedName name="ZF03.2.1.1._B">'ZF03'!$E$12</definedName>
    <definedName name="ZF03.2.1.1._C">'ZF03'!$F$12</definedName>
    <definedName name="ZF03.2.1.1._D">'ZF03'!$G$12</definedName>
    <definedName name="ZF03.2.1.1._E">'ZF03'!$H$12</definedName>
    <definedName name="ZF03.2.1.1._F">'ZF03'!$I$12</definedName>
    <definedName name="ZF03.2.1.1._FA">'ZF03'!$J$12</definedName>
    <definedName name="ZF03.2.1.1._G">'ZF03'!$K$12</definedName>
    <definedName name="ZF03.2.1.1._H">'ZF03'!$L$12</definedName>
    <definedName name="ZF03.2.2._A">'ZF03'!$D$13</definedName>
    <definedName name="ZF03.2.2._B">'ZF03'!$E$13</definedName>
    <definedName name="ZF03.2.2._C">'ZF03'!$F$13</definedName>
    <definedName name="ZF03.2.2._D">'ZF03'!$G$13</definedName>
    <definedName name="ZF03.2.2._E">'ZF03'!$H$13</definedName>
    <definedName name="ZF03.2.2._F">'ZF03'!$I$13</definedName>
    <definedName name="ZF03.2.2._FA">'ZF03'!$J$13</definedName>
    <definedName name="ZF03.2.2._G">'ZF03'!$K$13</definedName>
    <definedName name="ZF03.2.2._H">'ZF03'!$L$13</definedName>
    <definedName name="ZF03.3._A">'ZF03'!$D$14</definedName>
    <definedName name="ZF03.3._B">'ZF03'!$E$14</definedName>
    <definedName name="ZF03.3._C">'ZF03'!$F$14</definedName>
    <definedName name="ZF03.3._D">'ZF03'!$G$14</definedName>
    <definedName name="ZF03.3._E">'ZF03'!$H$14</definedName>
    <definedName name="ZF03.3._F">'ZF03'!$I$14</definedName>
    <definedName name="ZF03.3._FA">'ZF03'!$J$14</definedName>
    <definedName name="ZF03.3._G">'ZF03'!$K$14</definedName>
    <definedName name="ZF03.3._H">'ZF03'!$L$14</definedName>
    <definedName name="ZF03.3.1._A">'ZF03'!$D$15</definedName>
    <definedName name="ZF03.3.1._B">'ZF03'!$E$15</definedName>
    <definedName name="ZF03.3.1._C">'ZF03'!$F$15</definedName>
    <definedName name="ZF03.3.1._D">'ZF03'!$G$15</definedName>
    <definedName name="ZF03.3.1._E">'ZF03'!$H$15</definedName>
    <definedName name="ZF03.3.1._F">'ZF03'!$I$15</definedName>
    <definedName name="ZF03.3.1._FA">'ZF03'!$J$15</definedName>
    <definedName name="ZF03.3.1._G">'ZF03'!$K$15</definedName>
    <definedName name="ZF03.3.1._H">'ZF03'!$L$15</definedName>
    <definedName name="ZF03.3.2._A">'ZF03'!$D$16</definedName>
    <definedName name="ZF03.3.2._B">'ZF03'!$E$16</definedName>
    <definedName name="ZF03.3.2._C">'ZF03'!$F$16</definedName>
    <definedName name="ZF03.3.2._D">'ZF03'!$G$16</definedName>
    <definedName name="ZF03.3.2._E">'ZF03'!$H$16</definedName>
    <definedName name="ZF03.3.2._F">'ZF03'!$I$16</definedName>
    <definedName name="ZF03.3.2._FA">'ZF03'!$J$16</definedName>
    <definedName name="ZF03.3.2._G">'ZF03'!$K$16</definedName>
    <definedName name="ZF03.3.2._H">'ZF03'!$L$16</definedName>
    <definedName name="ZF03.3.3._A">'ZF03'!$D$17</definedName>
    <definedName name="ZF03.3.3._B">'ZF03'!$E$17</definedName>
    <definedName name="ZF03.3.3._C">'ZF03'!$F$17</definedName>
    <definedName name="ZF03.3.3._D">'ZF03'!$G$17</definedName>
    <definedName name="ZF03.3.3._E">'ZF03'!$H$17</definedName>
    <definedName name="ZF03.3.3._F">'ZF03'!$I$17</definedName>
    <definedName name="ZF03.3.3._FA">'ZF03'!$J$17</definedName>
    <definedName name="ZF03.3.3._G">'ZF03'!$K$17</definedName>
    <definedName name="ZF03.3.3._H">'ZF03'!$L$17</definedName>
    <definedName name="ZF03.3.3.1._A">'ZF03'!$D$18</definedName>
    <definedName name="ZF03.3.3.1._B">'ZF03'!$E$18</definedName>
    <definedName name="ZF03.3.3.1._C">'ZF03'!$F$18</definedName>
    <definedName name="ZF03.3.3.1._D">'ZF03'!$G$18</definedName>
    <definedName name="ZF03.3.3.1._E">'ZF03'!$H$18</definedName>
    <definedName name="ZF03.3.3.1._F">'ZF03'!$I$18</definedName>
    <definedName name="ZF03.3.3.1._FA">'ZF03'!$J$18</definedName>
    <definedName name="ZF03.3.3.1._G">'ZF03'!$K$18</definedName>
    <definedName name="ZF03.3.3.1._H">'ZF03'!$L$18</definedName>
    <definedName name="ZF03.3.4._A">'ZF03'!$D$19</definedName>
    <definedName name="ZF03.3.4._B">'ZF03'!$E$19</definedName>
    <definedName name="ZF03.3.4._C">'ZF03'!$F$19</definedName>
    <definedName name="ZF03.3.4._D">'ZF03'!$G$19</definedName>
    <definedName name="ZF03.3.4._E">'ZF03'!$H$19</definedName>
    <definedName name="ZF03.3.4._F">'ZF03'!$I$19</definedName>
    <definedName name="ZF03.3.4._FA">'ZF03'!$J$19</definedName>
    <definedName name="ZF03.3.4._G">'ZF03'!$K$19</definedName>
    <definedName name="ZF03.3.4._H">'ZF03'!$L$19</definedName>
    <definedName name="ZF03.3.5._A">'ZF03'!$D$20</definedName>
    <definedName name="ZF03.3.5._B">'ZF03'!$E$20</definedName>
    <definedName name="ZF03.3.5._C">'ZF03'!$F$20</definedName>
    <definedName name="ZF03.3.5._D">'ZF03'!$G$20</definedName>
    <definedName name="ZF03.3.5._E">'ZF03'!$H$20</definedName>
    <definedName name="ZF03.3.5._F">'ZF03'!$I$20</definedName>
    <definedName name="ZF03.3.5._FA">'ZF03'!$J$20</definedName>
    <definedName name="ZF03.3.5._G">'ZF03'!$K$20</definedName>
    <definedName name="ZF03.3.5._H">'ZF03'!$L$20</definedName>
    <definedName name="ZF03.4._A">'ZF03'!$D$21</definedName>
    <definedName name="ZF03.4._B">'ZF03'!$E$21</definedName>
    <definedName name="ZF03.4._C">'ZF03'!$F$21</definedName>
    <definedName name="ZF03.4._D">'ZF03'!$G$21</definedName>
    <definedName name="ZF03.4._E">'ZF03'!$H$21</definedName>
    <definedName name="ZF03.4._F">'ZF03'!$I$21</definedName>
    <definedName name="ZF03.4._FA">'ZF03'!$J$21</definedName>
    <definedName name="ZF03.4._G">'ZF03'!$K$21</definedName>
    <definedName name="ZF03.4._H">'ZF03'!$L$21</definedName>
    <definedName name="ZF03.4.1._A">'ZF03'!$D$22</definedName>
    <definedName name="ZF03.4.1._B">'ZF03'!$E$22</definedName>
    <definedName name="ZF03.4.1._C">'ZF03'!$F$22</definedName>
    <definedName name="ZF03.4.1._D">'ZF03'!$G$22</definedName>
    <definedName name="ZF03.4.1._E">'ZF03'!$H$22</definedName>
    <definedName name="ZF03.4.1._F">'ZF03'!$I$22</definedName>
    <definedName name="ZF03.4.1._FA">'ZF03'!$J$22</definedName>
    <definedName name="ZF03.4.1._G">'ZF03'!$K$22</definedName>
    <definedName name="ZF03.4.1._H">'ZF03'!$L$22</definedName>
    <definedName name="ZF03.4.2._A">'ZF03'!$D$23</definedName>
    <definedName name="ZF03.4.2._B">'ZF03'!$E$23</definedName>
    <definedName name="ZF03.4.2._C">'ZF03'!$F$23</definedName>
    <definedName name="ZF03.4.2._D">'ZF03'!$G$23</definedName>
    <definedName name="ZF03.4.2._E">'ZF03'!$H$23</definedName>
    <definedName name="ZF03.4.2._F">'ZF03'!$I$23</definedName>
    <definedName name="ZF03.4.2._FA">'ZF03'!$J$23</definedName>
    <definedName name="ZF03.4.2._G">'ZF03'!$K$23</definedName>
    <definedName name="ZF03.4.2._H">'ZF03'!$L$23</definedName>
    <definedName name="ZF03.4.3._A">'ZF03'!$D$24</definedName>
    <definedName name="ZF03.4.3._B">'ZF03'!$E$24</definedName>
    <definedName name="ZF03.4.3._C">'ZF03'!$F$24</definedName>
    <definedName name="ZF03.4.3._D">'ZF03'!$G$24</definedName>
    <definedName name="ZF03.4.3._E">'ZF03'!$H$24</definedName>
    <definedName name="ZF03.4.3._F">'ZF03'!$I$24</definedName>
    <definedName name="ZF03.4.3._FA">'ZF03'!$J$24</definedName>
    <definedName name="ZF03.4.3._G">'ZF03'!$K$24</definedName>
    <definedName name="ZF03.4.3._H">'ZF03'!$L$24</definedName>
    <definedName name="ZF03.4.4._A">'ZF03'!$D$25</definedName>
    <definedName name="ZF03.4.4._B">'ZF03'!$E$25</definedName>
    <definedName name="ZF03.4.4._C">'ZF03'!$F$25</definedName>
    <definedName name="ZF03.4.4._D">'ZF03'!$G$25</definedName>
    <definedName name="ZF03.4.4._E">'ZF03'!$H$25</definedName>
    <definedName name="ZF03.4.4._F">'ZF03'!$I$25</definedName>
    <definedName name="ZF03.4.4._FA">'ZF03'!$J$25</definedName>
    <definedName name="ZF03.4.4._G">'ZF03'!$K$25</definedName>
    <definedName name="ZF03.4.4._H">'ZF03'!$L$25</definedName>
    <definedName name="ZF03.4.4.1._A">'ZF03'!$D$26</definedName>
    <definedName name="ZF03.4.4.1._B">'ZF03'!$E$26</definedName>
    <definedName name="ZF03.4.4.1._C">'ZF03'!$F$26</definedName>
    <definedName name="ZF03.4.4.1._D">'ZF03'!$G$26</definedName>
    <definedName name="ZF03.4.4.1._E">'ZF03'!$H$26</definedName>
    <definedName name="ZF03.4.4.1._F">'ZF03'!$I$26</definedName>
    <definedName name="ZF03.4.4.1._FA">'ZF03'!$J$26</definedName>
    <definedName name="ZF03.4.4.1._G">'ZF03'!$K$26</definedName>
    <definedName name="ZF03.4.4.1._H">'ZF03'!$L$26</definedName>
    <definedName name="ZF03.4.5._A">'ZF03'!$D$27</definedName>
    <definedName name="ZF03.4.5._B">'ZF03'!$E$27</definedName>
    <definedName name="ZF03.4.5._C">'ZF03'!$F$27</definedName>
    <definedName name="ZF03.4.5._D">'ZF03'!$G$27</definedName>
    <definedName name="ZF03.4.5._E">'ZF03'!$H$27</definedName>
    <definedName name="ZF03.4.5._F">'ZF03'!$I$27</definedName>
    <definedName name="ZF03.4.5._FA">'ZF03'!$J$27</definedName>
    <definedName name="ZF03.4.5._G">'ZF03'!$K$27</definedName>
    <definedName name="ZF03.4.5._H">'ZF03'!$L$27</definedName>
    <definedName name="ZF03.4.6._A">'ZF03'!$D$28</definedName>
    <definedName name="ZF03.4.6._B">'ZF03'!$E$28</definedName>
    <definedName name="ZF03.4.6._C">'ZF03'!$F$28</definedName>
    <definedName name="ZF03.4.6._D">'ZF03'!$G$28</definedName>
    <definedName name="ZF03.4.6._E">'ZF03'!$H$28</definedName>
    <definedName name="ZF03.4.6._F">'ZF03'!$I$28</definedName>
    <definedName name="ZF03.4.6._FA">'ZF03'!$J$28</definedName>
    <definedName name="ZF03.4.6._G">'ZF03'!$K$28</definedName>
    <definedName name="ZF03.4.6._H">'ZF03'!$L$28</definedName>
    <definedName name="ZF03.5._A">'ZF03'!$D$29</definedName>
    <definedName name="ZF03.5._B">'ZF03'!$E$29</definedName>
    <definedName name="ZF03.5._C">'ZF03'!$F$29</definedName>
    <definedName name="ZF03.5._D">'ZF03'!$G$29</definedName>
    <definedName name="ZF03.5._E">'ZF03'!$H$29</definedName>
    <definedName name="ZF03.5._F">'ZF03'!$I$29</definedName>
    <definedName name="ZF03.5._FA">'ZF03'!$J$29</definedName>
    <definedName name="ZF03.5._G">'ZF03'!$K$29</definedName>
    <definedName name="ZF03.5._H">'ZF03'!$L$29</definedName>
    <definedName name="ZF04.1._A">'ZF04'!$D$6</definedName>
    <definedName name="ZF04.1._B">'ZF04'!$E$6</definedName>
    <definedName name="ZF04.1.1._A">'ZF04'!$D$7</definedName>
    <definedName name="ZF04.1.1._B">'ZF04'!$E$7</definedName>
    <definedName name="ZF04.1.2._A">'ZF04'!$D$8</definedName>
    <definedName name="ZF04.1.2._B">'ZF04'!$E$8</definedName>
    <definedName name="ZF04.1.3._A">'ZF04'!$D$9</definedName>
    <definedName name="ZF04.1.3._B">'ZF04'!$E$9</definedName>
    <definedName name="ZF04.2._A">'ZF04'!$D$10</definedName>
    <definedName name="ZF04.2._B">'ZF04'!$E$10</definedName>
    <definedName name="ZF04.2._C">'ZF04'!$F$10</definedName>
    <definedName name="ZF04.2._D">'ZF04'!$G$10</definedName>
    <definedName name="ZF04.2._E">'ZF04'!$H$10</definedName>
    <definedName name="ZF04.2._F">'ZF04'!$I$10</definedName>
    <definedName name="ZF04.2._FA">'ZF04'!$J$10</definedName>
    <definedName name="ZF04.2._G">'ZF04'!$K$10</definedName>
    <definedName name="ZF04.2._H">'ZF04'!$L$10</definedName>
    <definedName name="ZF04.2.1._A">'ZF04'!$D$11</definedName>
    <definedName name="ZF04.2.1._B">'ZF04'!$E$11</definedName>
    <definedName name="ZF04.2.1._C">'ZF04'!$F$11</definedName>
    <definedName name="ZF04.2.1._D">'ZF04'!$G$11</definedName>
    <definedName name="ZF04.2.1._E">'ZF04'!$H$11</definedName>
    <definedName name="ZF04.2.1._F">'ZF04'!$I$11</definedName>
    <definedName name="ZF04.2.1._FA">'ZF04'!$J$11</definedName>
    <definedName name="ZF04.2.1._G">'ZF04'!$K$11</definedName>
    <definedName name="ZF04.2.1._H">'ZF04'!$L$11</definedName>
    <definedName name="ZF04.2.1.1._A">'ZF04'!$D$12</definedName>
    <definedName name="ZF04.2.1.1._B">'ZF04'!$E$12</definedName>
    <definedName name="ZF04.2.1.1._C">'ZF04'!$F$12</definedName>
    <definedName name="ZF04.2.1.1._D">'ZF04'!$G$12</definedName>
    <definedName name="ZF04.2.1.1._E">'ZF04'!$H$12</definedName>
    <definedName name="ZF04.2.1.1._F">'ZF04'!$I$12</definedName>
    <definedName name="ZF04.2.1.1._FA">'ZF04'!$J$12</definedName>
    <definedName name="ZF04.2.1.1._G">'ZF04'!$K$12</definedName>
    <definedName name="ZF04.2.1.1._H">'ZF04'!$L$12</definedName>
    <definedName name="ZF04.2.2._A">'ZF04'!$D$13</definedName>
    <definedName name="ZF04.2.2._B">'ZF04'!$E$13</definedName>
    <definedName name="ZF04.2.2._C">'ZF04'!$F$13</definedName>
    <definedName name="ZF04.2.2._D">'ZF04'!$G$13</definedName>
    <definedName name="ZF04.2.2._E">'ZF04'!$H$13</definedName>
    <definedName name="ZF04.2.2._F">'ZF04'!$I$13</definedName>
    <definedName name="ZF04.2.2._FA">'ZF04'!$J$13</definedName>
    <definedName name="ZF04.2.2._G">'ZF04'!$K$13</definedName>
    <definedName name="ZF04.2.2._H">'ZF04'!$L$13</definedName>
    <definedName name="ZF04.3._A">'ZF04'!$D$14</definedName>
    <definedName name="ZF04.3._B">'ZF04'!$E$14</definedName>
    <definedName name="ZF04.3._C">'ZF04'!$F$14</definedName>
    <definedName name="ZF04.3._D">'ZF04'!$G$14</definedName>
    <definedName name="ZF04.3._E">'ZF04'!$H$14</definedName>
    <definedName name="ZF04.3._F">'ZF04'!$I$14</definedName>
    <definedName name="ZF04.3._FA">'ZF04'!$J$14</definedName>
    <definedName name="ZF04.3._G">'ZF04'!$K$14</definedName>
    <definedName name="ZF04.3._H">'ZF04'!$L$14</definedName>
    <definedName name="ZF04.3.1._A">'ZF04'!$D$15</definedName>
    <definedName name="ZF04.3.1._B">'ZF04'!$E$15</definedName>
    <definedName name="ZF04.3.1._C">'ZF04'!$F$15</definedName>
    <definedName name="ZF04.3.1._D">'ZF04'!$G$15</definedName>
    <definedName name="ZF04.3.1._E">'ZF04'!$H$15</definedName>
    <definedName name="ZF04.3.1._F">'ZF04'!$I$15</definedName>
    <definedName name="ZF04.3.1._FA">'ZF04'!$J$15</definedName>
    <definedName name="ZF04.3.1._G">'ZF04'!$K$15</definedName>
    <definedName name="ZF04.3.1._H">'ZF04'!$L$15</definedName>
    <definedName name="ZF04.3.2._A">'ZF04'!$D$16</definedName>
    <definedName name="ZF04.3.2._B">'ZF04'!$E$16</definedName>
    <definedName name="ZF04.3.2._C">'ZF04'!$F$16</definedName>
    <definedName name="ZF04.3.2._D">'ZF04'!$G$16</definedName>
    <definedName name="ZF04.3.2._E">'ZF04'!$H$16</definedName>
    <definedName name="ZF04.3.2._F">'ZF04'!$I$16</definedName>
    <definedName name="ZF04.3.2._FA">'ZF04'!$J$16</definedName>
    <definedName name="ZF04.3.2._G">'ZF04'!$K$16</definedName>
    <definedName name="ZF04.3.2._H">'ZF04'!$L$16</definedName>
    <definedName name="ZF04.3.3._A">'ZF04'!$D$17</definedName>
    <definedName name="ZF04.3.3._B">'ZF04'!$E$17</definedName>
    <definedName name="ZF04.3.3._C">'ZF04'!$F$17</definedName>
    <definedName name="ZF04.3.3._D">'ZF04'!$G$17</definedName>
    <definedName name="ZF04.3.3._E">'ZF04'!$H$17</definedName>
    <definedName name="ZF04.3.3._F">'ZF04'!$I$17</definedName>
    <definedName name="ZF04.3.3._FA">'ZF04'!$J$17</definedName>
    <definedName name="ZF04.3.3._G">'ZF04'!$K$17</definedName>
    <definedName name="ZF04.3.3._H">'ZF04'!$L$17</definedName>
    <definedName name="ZF04.3.3.1._A">'ZF04'!$D$18</definedName>
    <definedName name="ZF04.3.3.1._B">'ZF04'!$E$18</definedName>
    <definedName name="ZF04.3.3.1._C">'ZF04'!$F$18</definedName>
    <definedName name="ZF04.3.3.1._D">'ZF04'!$G$18</definedName>
    <definedName name="ZF04.3.3.1._E">'ZF04'!$H$18</definedName>
    <definedName name="ZF04.3.3.1._F">'ZF04'!$I$18</definedName>
    <definedName name="ZF04.3.3.1._FA">'ZF04'!$J$18</definedName>
    <definedName name="ZF04.3.3.1._G">'ZF04'!$K$18</definedName>
    <definedName name="ZF04.3.3.1._H">'ZF04'!$L$18</definedName>
    <definedName name="ZF04.3.4._A">'ZF04'!$D$19</definedName>
    <definedName name="ZF04.3.4._B">'ZF04'!$E$19</definedName>
    <definedName name="ZF04.3.4._C">'ZF04'!$F$19</definedName>
    <definedName name="ZF04.3.4._D">'ZF04'!$G$19</definedName>
    <definedName name="ZF04.3.4._E">'ZF04'!$H$19</definedName>
    <definedName name="ZF04.3.4._F">'ZF04'!$I$19</definedName>
    <definedName name="ZF04.3.4._FA">'ZF04'!$J$19</definedName>
    <definedName name="ZF04.3.4._G">'ZF04'!$K$19</definedName>
    <definedName name="ZF04.3.4._H">'ZF04'!$L$19</definedName>
    <definedName name="ZF04.3.5._A">'ZF04'!$D$20</definedName>
    <definedName name="ZF04.3.5._B">'ZF04'!$E$20</definedName>
    <definedName name="ZF04.3.5._C">'ZF04'!$F$20</definedName>
    <definedName name="ZF04.3.5._D">'ZF04'!$G$20</definedName>
    <definedName name="ZF04.3.5._E">'ZF04'!$H$20</definedName>
    <definedName name="ZF04.3.5._F">'ZF04'!$I$20</definedName>
    <definedName name="ZF04.3.5._FA">'ZF04'!$J$20</definedName>
    <definedName name="ZF04.3.5._G">'ZF04'!$K$20</definedName>
    <definedName name="ZF04.3.5._H">'ZF04'!$L$20</definedName>
    <definedName name="ZF04.4._A">'ZF04'!$D$21</definedName>
    <definedName name="ZF04.4._B">'ZF04'!$E$21</definedName>
    <definedName name="ZF04.4._C">'ZF04'!$F$21</definedName>
    <definedName name="ZF04.4._D">'ZF04'!$G$21</definedName>
    <definedName name="ZF04.4._E">'ZF04'!$H$21</definedName>
    <definedName name="ZF04.4._F">'ZF04'!$I$21</definedName>
    <definedName name="ZF04.4._FA">'ZF04'!$J$21</definedName>
    <definedName name="ZF04.4._G">'ZF04'!$K$21</definedName>
    <definedName name="ZF04.4._H">'ZF04'!$L$21</definedName>
    <definedName name="ZF04.4.1._A">'ZF04'!$D$22</definedName>
    <definedName name="ZF04.4.1._B">'ZF04'!$E$22</definedName>
    <definedName name="ZF04.4.1._C">'ZF04'!$F$22</definedName>
    <definedName name="ZF04.4.1._D">'ZF04'!$G$22</definedName>
    <definedName name="ZF04.4.1._E">'ZF04'!$H$22</definedName>
    <definedName name="ZF04.4.1._F">'ZF04'!$I$22</definedName>
    <definedName name="ZF04.4.1._FA">'ZF04'!$J$22</definedName>
    <definedName name="ZF04.4.1._G">'ZF04'!$K$22</definedName>
    <definedName name="ZF04.4.1._H">'ZF04'!$L$22</definedName>
    <definedName name="ZF04.4.2._A">'ZF04'!$D$23</definedName>
    <definedName name="ZF04.4.2._B">'ZF04'!$E$23</definedName>
    <definedName name="ZF04.4.2._C">'ZF04'!$F$23</definedName>
    <definedName name="ZF04.4.2._D">'ZF04'!$G$23</definedName>
    <definedName name="ZF04.4.2._E">'ZF04'!$H$23</definedName>
    <definedName name="ZF04.4.2._F">'ZF04'!$I$23</definedName>
    <definedName name="ZF04.4.2._FA">'ZF04'!$J$23</definedName>
    <definedName name="ZF04.4.2._G">'ZF04'!$K$23</definedName>
    <definedName name="ZF04.4.2._H">'ZF04'!$L$23</definedName>
    <definedName name="ZF04.4.3._A">'ZF04'!$D$24</definedName>
    <definedName name="ZF04.4.3._B">'ZF04'!$E$24</definedName>
    <definedName name="ZF04.4.3._C">'ZF04'!$F$24</definedName>
    <definedName name="ZF04.4.3._D">'ZF04'!$G$24</definedName>
    <definedName name="ZF04.4.3._E">'ZF04'!$H$24</definedName>
    <definedName name="ZF04.4.3._F">'ZF04'!$I$24</definedName>
    <definedName name="ZF04.4.3._FA">'ZF04'!$J$24</definedName>
    <definedName name="ZF04.4.3._G">'ZF04'!$K$24</definedName>
    <definedName name="ZF04.4.3._H">'ZF04'!$L$24</definedName>
    <definedName name="ZF04.4.4._A">'ZF04'!$D$25</definedName>
    <definedName name="ZF04.4.4._B">'ZF04'!$E$25</definedName>
    <definedName name="ZF04.4.4._C">'ZF04'!$F$25</definedName>
    <definedName name="ZF04.4.4._D">'ZF04'!$G$25</definedName>
    <definedName name="ZF04.4.4._E">'ZF04'!$H$25</definedName>
    <definedName name="ZF04.4.4._F">'ZF04'!$I$25</definedName>
    <definedName name="ZF04.4.4._FA">'ZF04'!$J$25</definedName>
    <definedName name="ZF04.4.4._G">'ZF04'!$K$25</definedName>
    <definedName name="ZF04.4.4._H">'ZF04'!$L$25</definedName>
    <definedName name="ZF04.4.4.1._A">'ZF04'!$D$26</definedName>
    <definedName name="ZF04.4.4.1._B">'ZF04'!$E$26</definedName>
    <definedName name="ZF04.4.4.1._C">'ZF04'!$F$26</definedName>
    <definedName name="ZF04.4.4.1._D">'ZF04'!$G$26</definedName>
    <definedName name="ZF04.4.4.1._E">'ZF04'!$H$26</definedName>
    <definedName name="ZF04.4.4.1._F">'ZF04'!$I$26</definedName>
    <definedName name="ZF04.4.4.1._FA">'ZF04'!$J$26</definedName>
    <definedName name="ZF04.4.4.1._G">'ZF04'!$K$26</definedName>
    <definedName name="ZF04.4.4.1._H">'ZF04'!$L$26</definedName>
    <definedName name="ZF04.4.5._A">'ZF04'!$D$27</definedName>
    <definedName name="ZF04.4.5._B">'ZF04'!$E$27</definedName>
    <definedName name="ZF04.4.5._C">'ZF04'!$F$27</definedName>
    <definedName name="ZF04.4.5._D">'ZF04'!$G$27</definedName>
    <definedName name="ZF04.4.5._E">'ZF04'!$H$27</definedName>
    <definedName name="ZF04.4.5._F">'ZF04'!$I$27</definedName>
    <definedName name="ZF04.4.5._FA">'ZF04'!$J$27</definedName>
    <definedName name="ZF04.4.5._G">'ZF04'!$K$27</definedName>
    <definedName name="ZF04.4.5._H">'ZF04'!$L$27</definedName>
    <definedName name="ZF04.4.6._A">'ZF04'!$D$28</definedName>
    <definedName name="ZF04.4.6._B">'ZF04'!$E$28</definedName>
    <definedName name="ZF04.4.6._C">'ZF04'!$F$28</definedName>
    <definedName name="ZF04.4.6._D">'ZF04'!$G$28</definedName>
    <definedName name="ZF04.4.6._E">'ZF04'!$H$28</definedName>
    <definedName name="ZF04.4.6._F">'ZF04'!$I$28</definedName>
    <definedName name="ZF04.4.6._FA">'ZF04'!$J$28</definedName>
    <definedName name="ZF04.4.6._G">'ZF04'!$K$28</definedName>
    <definedName name="ZF04.4.6._H">'ZF04'!$L$28</definedName>
    <definedName name="ZF04.5._A">'ZF04'!$D$29</definedName>
    <definedName name="ZF04.5._B">'ZF04'!$E$29</definedName>
    <definedName name="ZF04.5._C">'ZF04'!$F$29</definedName>
    <definedName name="ZF04.5._D">'ZF04'!$G$29</definedName>
    <definedName name="ZF04.5._E">'ZF04'!$H$29</definedName>
    <definedName name="ZF04.5._F">'ZF04'!$I$29</definedName>
    <definedName name="ZF04.5._FA">'ZF04'!$J$29</definedName>
    <definedName name="ZF04.5._G">'ZF04'!$K$29</definedName>
    <definedName name="ZF04.5._H">'ZF04'!$L$29</definedName>
    <definedName name="ZF05.1._0">'ZF05'!$C$7</definedName>
    <definedName name="ZF05.1._B">'ZF05'!$D$7</definedName>
    <definedName name="ZF05.1._C">'ZF05'!$E$7</definedName>
    <definedName name="ZF05.1._D">'ZF05'!$F$7</definedName>
    <definedName name="ZF05.1._E">'ZF05'!$G$7</definedName>
    <definedName name="ZF05.1._F">'ZF05'!$H$7</definedName>
    <definedName name="ZF05.1._G">'ZF05'!$I$7</definedName>
    <definedName name="ZF05.1._H">'ZF05'!$J$7</definedName>
    <definedName name="ZF05.1._I">'ZF05'!$K$7</definedName>
    <definedName name="ZF05.1._J">'ZF05'!$L$7</definedName>
    <definedName name="ZF05.1._K">'ZF05'!$M$7</definedName>
    <definedName name="ZF05.1._L">'ZF05'!$N$7</definedName>
    <definedName name="ZF05.1._M">'ZF05'!$O$7</definedName>
    <definedName name="ZF05.10._0">'ZF05'!$C$16</definedName>
    <definedName name="ZF05.10._B">'ZF05'!$D$16</definedName>
    <definedName name="ZF05.10._C">'ZF05'!$E$16</definedName>
    <definedName name="ZF05.10._D">'ZF05'!$F$16</definedName>
    <definedName name="ZF05.10._E">'ZF05'!$G$16</definedName>
    <definedName name="ZF05.10._F">'ZF05'!$H$16</definedName>
    <definedName name="ZF05.10._G">'ZF05'!$I$16</definedName>
    <definedName name="ZF05.10._H">'ZF05'!$J$16</definedName>
    <definedName name="ZF05.10._I">'ZF05'!$K$16</definedName>
    <definedName name="ZF05.10._J">'ZF05'!$L$16</definedName>
    <definedName name="ZF05.10._K">'ZF05'!$M$16</definedName>
    <definedName name="ZF05.10._L">'ZF05'!$N$16</definedName>
    <definedName name="ZF05.10._M">'ZF05'!$O$16</definedName>
    <definedName name="ZF05.11._0">'ZF05'!$C$17</definedName>
    <definedName name="ZF05.11._B">'ZF05'!$D$17</definedName>
    <definedName name="ZF05.11._C">'ZF05'!$E$17</definedName>
    <definedName name="ZF05.11._D">'ZF05'!$F$17</definedName>
    <definedName name="ZF05.11._E">'ZF05'!$G$17</definedName>
    <definedName name="ZF05.11._F">'ZF05'!$H$17</definedName>
    <definedName name="ZF05.11._G">'ZF05'!$I$17</definedName>
    <definedName name="ZF05.11._H">'ZF05'!$J$17</definedName>
    <definedName name="ZF05.11._I">'ZF05'!$K$17</definedName>
    <definedName name="ZF05.11._J">'ZF05'!$L$17</definedName>
    <definedName name="ZF05.11._K">'ZF05'!$M$17</definedName>
    <definedName name="ZF05.11._L">'ZF05'!$N$17</definedName>
    <definedName name="ZF05.11._M">'ZF05'!$O$17</definedName>
    <definedName name="ZF05.12._0">'ZF05'!$C$18</definedName>
    <definedName name="ZF05.12._B">'ZF05'!$D$18</definedName>
    <definedName name="ZF05.12._C">'ZF05'!$E$18</definedName>
    <definedName name="ZF05.12._D">'ZF05'!$F$18</definedName>
    <definedName name="ZF05.12._E">'ZF05'!$G$18</definedName>
    <definedName name="ZF05.12._F">'ZF05'!$H$18</definedName>
    <definedName name="ZF05.12._G">'ZF05'!$I$18</definedName>
    <definedName name="ZF05.12._H">'ZF05'!$J$18</definedName>
    <definedName name="ZF05.12._I">'ZF05'!$K$18</definedName>
    <definedName name="ZF05.12._J">'ZF05'!$L$18</definedName>
    <definedName name="ZF05.12._K">'ZF05'!$M$18</definedName>
    <definedName name="ZF05.12._L">'ZF05'!$N$18</definedName>
    <definedName name="ZF05.12._M">'ZF05'!$O$18</definedName>
    <definedName name="ZF05.13._0">'ZF05'!$C$19</definedName>
    <definedName name="ZF05.13._B">'ZF05'!$D$19</definedName>
    <definedName name="ZF05.13._C">'ZF05'!$E$19</definedName>
    <definedName name="ZF05.13._D">'ZF05'!$F$19</definedName>
    <definedName name="ZF05.13._E">'ZF05'!$G$19</definedName>
    <definedName name="ZF05.13._F">'ZF05'!$H$19</definedName>
    <definedName name="ZF05.13._G">'ZF05'!$I$19</definedName>
    <definedName name="ZF05.13._H">'ZF05'!$J$19</definedName>
    <definedName name="ZF05.13._I">'ZF05'!$K$19</definedName>
    <definedName name="ZF05.13._J">'ZF05'!$L$19</definedName>
    <definedName name="ZF05.13._K">'ZF05'!$M$19</definedName>
    <definedName name="ZF05.13._L">'ZF05'!$N$19</definedName>
    <definedName name="ZF05.13._M">'ZF05'!$O$19</definedName>
    <definedName name="ZF05.14._0">'ZF05'!$C$20</definedName>
    <definedName name="ZF05.14._B">'ZF05'!$D$20</definedName>
    <definedName name="ZF05.14._C">'ZF05'!$E$20</definedName>
    <definedName name="ZF05.14._D">'ZF05'!$F$20</definedName>
    <definedName name="ZF05.14._E">'ZF05'!$G$20</definedName>
    <definedName name="ZF05.14._F">'ZF05'!$H$20</definedName>
    <definedName name="ZF05.14._G">'ZF05'!$I$20</definedName>
    <definedName name="ZF05.14._H">'ZF05'!$J$20</definedName>
    <definedName name="ZF05.14._I">'ZF05'!$K$20</definedName>
    <definedName name="ZF05.14._J">'ZF05'!$L$20</definedName>
    <definedName name="ZF05.14._K">'ZF05'!$M$20</definedName>
    <definedName name="ZF05.14._L">'ZF05'!$N$20</definedName>
    <definedName name="ZF05.14._M">'ZF05'!$O$20</definedName>
    <definedName name="ZF05.15._0">'ZF05'!$C$21</definedName>
    <definedName name="ZF05.15._B">'ZF05'!$D$21</definedName>
    <definedName name="ZF05.15._C">'ZF05'!$E$21</definedName>
    <definedName name="ZF05.15._D">'ZF05'!$F$21</definedName>
    <definedName name="ZF05.15._E">'ZF05'!$G$21</definedName>
    <definedName name="ZF05.15._F">'ZF05'!$H$21</definedName>
    <definedName name="ZF05.15._G">'ZF05'!$I$21</definedName>
    <definedName name="ZF05.15._H">'ZF05'!$J$21</definedName>
    <definedName name="ZF05.15._I">'ZF05'!$K$21</definedName>
    <definedName name="ZF05.15._J">'ZF05'!$L$21</definedName>
    <definedName name="ZF05.15._K">'ZF05'!$M$21</definedName>
    <definedName name="ZF05.15._L">'ZF05'!$N$21</definedName>
    <definedName name="ZF05.15._M">'ZF05'!$O$21</definedName>
    <definedName name="ZF05.16._0">'ZF05'!$C$22</definedName>
    <definedName name="ZF05.16._B">'ZF05'!$D$22</definedName>
    <definedName name="ZF05.16._C">'ZF05'!$E$22</definedName>
    <definedName name="ZF05.16._D">'ZF05'!$F$22</definedName>
    <definedName name="ZF05.16._E">'ZF05'!$G$22</definedName>
    <definedName name="ZF05.16._F">'ZF05'!$H$22</definedName>
    <definedName name="ZF05.16._G">'ZF05'!$I$22</definedName>
    <definedName name="ZF05.16._H">'ZF05'!$J$22</definedName>
    <definedName name="ZF05.16._I">'ZF05'!$K$22</definedName>
    <definedName name="ZF05.16._J">'ZF05'!$L$22</definedName>
    <definedName name="ZF05.16._K">'ZF05'!$M$22</definedName>
    <definedName name="ZF05.16._L">'ZF05'!$N$22</definedName>
    <definedName name="ZF05.16._M">'ZF05'!$O$22</definedName>
    <definedName name="ZF05.17._0">'ZF05'!$C$23</definedName>
    <definedName name="ZF05.17._B">'ZF05'!$D$23</definedName>
    <definedName name="ZF05.17._C">'ZF05'!$E$23</definedName>
    <definedName name="ZF05.17._D">'ZF05'!$F$23</definedName>
    <definedName name="ZF05.17._E">'ZF05'!$G$23</definedName>
    <definedName name="ZF05.17._F">'ZF05'!$H$23</definedName>
    <definedName name="ZF05.17._G">'ZF05'!$I$23</definedName>
    <definedName name="ZF05.17._H">'ZF05'!$J$23</definedName>
    <definedName name="ZF05.17._I">'ZF05'!$K$23</definedName>
    <definedName name="ZF05.17._J">'ZF05'!$L$23</definedName>
    <definedName name="ZF05.17._K">'ZF05'!$M$23</definedName>
    <definedName name="ZF05.17._L">'ZF05'!$N$23</definedName>
    <definedName name="ZF05.17._M">'ZF05'!$O$23</definedName>
    <definedName name="ZF05.18._0">'ZF05'!$C$24</definedName>
    <definedName name="ZF05.18._B">'ZF05'!$D$24</definedName>
    <definedName name="ZF05.18._C">'ZF05'!$E$24</definedName>
    <definedName name="ZF05.18._D">'ZF05'!$F$24</definedName>
    <definedName name="ZF05.18._E">'ZF05'!$G$24</definedName>
    <definedName name="ZF05.18._F">'ZF05'!$H$24</definedName>
    <definedName name="ZF05.18._G">'ZF05'!$I$24</definedName>
    <definedName name="ZF05.18._H">'ZF05'!$J$24</definedName>
    <definedName name="ZF05.18._I">'ZF05'!$K$24</definedName>
    <definedName name="ZF05.18._J">'ZF05'!$L$24</definedName>
    <definedName name="ZF05.18._K">'ZF05'!$M$24</definedName>
    <definedName name="ZF05.18._L">'ZF05'!$N$24</definedName>
    <definedName name="ZF05.18._M">'ZF05'!$O$24</definedName>
    <definedName name="ZF05.19._0">'ZF05'!$C$25</definedName>
    <definedName name="ZF05.19._B">'ZF05'!$D$25</definedName>
    <definedName name="ZF05.19._C">'ZF05'!$E$25</definedName>
    <definedName name="ZF05.19._D">'ZF05'!$F$25</definedName>
    <definedName name="ZF05.19._E">'ZF05'!$G$25</definedName>
    <definedName name="ZF05.19._F">'ZF05'!$H$25</definedName>
    <definedName name="ZF05.19._G">'ZF05'!$I$25</definedName>
    <definedName name="ZF05.19._H">'ZF05'!$J$25</definedName>
    <definedName name="ZF05.19._I">'ZF05'!$K$25</definedName>
    <definedName name="ZF05.19._J">'ZF05'!$L$25</definedName>
    <definedName name="ZF05.19._K">'ZF05'!$M$25</definedName>
    <definedName name="ZF05.19._L">'ZF05'!$N$25</definedName>
    <definedName name="ZF05.19._M">'ZF05'!$O$25</definedName>
    <definedName name="ZF05.2._0">'ZF05'!$C$8</definedName>
    <definedName name="ZF05.2._B">'ZF05'!$D$8</definedName>
    <definedName name="ZF05.2._C">'ZF05'!$E$8</definedName>
    <definedName name="ZF05.2._D">'ZF05'!$F$8</definedName>
    <definedName name="ZF05.2._E">'ZF05'!$G$8</definedName>
    <definedName name="ZF05.2._F">'ZF05'!$H$8</definedName>
    <definedName name="ZF05.2._G">'ZF05'!$I$8</definedName>
    <definedName name="ZF05.2._H">'ZF05'!$J$8</definedName>
    <definedName name="ZF05.2._I">'ZF05'!$K$8</definedName>
    <definedName name="ZF05.2._J">'ZF05'!$L$8</definedName>
    <definedName name="ZF05.2._K">'ZF05'!$M$8</definedName>
    <definedName name="ZF05.2._L">'ZF05'!$N$8</definedName>
    <definedName name="ZF05.2._M">'ZF05'!$O$8</definedName>
    <definedName name="ZF05.20._0">'ZF05'!$C$26</definedName>
    <definedName name="ZF05.20._B">'ZF05'!$D$26</definedName>
    <definedName name="ZF05.20._C">'ZF05'!$E$26</definedName>
    <definedName name="ZF05.20._D">'ZF05'!$F$26</definedName>
    <definedName name="ZF05.20._E">'ZF05'!$G$26</definedName>
    <definedName name="ZF05.20._F">'ZF05'!$H$26</definedName>
    <definedName name="ZF05.20._G">'ZF05'!$I$26</definedName>
    <definedName name="ZF05.20._H">'ZF05'!$J$26</definedName>
    <definedName name="ZF05.20._I">'ZF05'!$K$26</definedName>
    <definedName name="ZF05.20._J">'ZF05'!$L$26</definedName>
    <definedName name="ZF05.20._K">'ZF05'!$M$26</definedName>
    <definedName name="ZF05.20._L">'ZF05'!$N$26</definedName>
    <definedName name="ZF05.20._M">'ZF05'!$O$26</definedName>
    <definedName name="ZF05.21._0">'ZF05'!$C$27</definedName>
    <definedName name="ZF05.21._B">'ZF05'!$D$27</definedName>
    <definedName name="ZF05.21._C">'ZF05'!$E$27</definedName>
    <definedName name="ZF05.21._D">'ZF05'!$F$27</definedName>
    <definedName name="ZF05.21._E">'ZF05'!$G$27</definedName>
    <definedName name="ZF05.21._F">'ZF05'!$H$27</definedName>
    <definedName name="ZF05.21._G">'ZF05'!$I$27</definedName>
    <definedName name="ZF05.21._H">'ZF05'!$J$27</definedName>
    <definedName name="ZF05.21._I">'ZF05'!$K$27</definedName>
    <definedName name="ZF05.21._J">'ZF05'!$L$27</definedName>
    <definedName name="ZF05.21._K">'ZF05'!$M$27</definedName>
    <definedName name="ZF05.21._L">'ZF05'!$N$27</definedName>
    <definedName name="ZF05.21._M">'ZF05'!$O$27</definedName>
    <definedName name="ZF05.22._0">'ZF05'!$C$28</definedName>
    <definedName name="ZF05.22._B">'ZF05'!$D$28</definedName>
    <definedName name="ZF05.22._C">'ZF05'!$E$28</definedName>
    <definedName name="ZF05.22._D">'ZF05'!$F$28</definedName>
    <definedName name="ZF05.22._E">'ZF05'!$G$28</definedName>
    <definedName name="ZF05.22._F">'ZF05'!$H$28</definedName>
    <definedName name="ZF05.22._G">'ZF05'!$I$28</definedName>
    <definedName name="ZF05.22._H">'ZF05'!$J$28</definedName>
    <definedName name="ZF05.22._I">'ZF05'!$K$28</definedName>
    <definedName name="ZF05.22._J">'ZF05'!$L$28</definedName>
    <definedName name="ZF05.22._K">'ZF05'!$M$28</definedName>
    <definedName name="ZF05.22._L">'ZF05'!$N$28</definedName>
    <definedName name="ZF05.22._M">'ZF05'!$O$28</definedName>
    <definedName name="ZF05.23._0">'ZF05'!$C$29</definedName>
    <definedName name="ZF05.23._B">'ZF05'!$D$29</definedName>
    <definedName name="ZF05.23._C">'ZF05'!$E$29</definedName>
    <definedName name="ZF05.23._D">'ZF05'!$F$29</definedName>
    <definedName name="ZF05.23._E">'ZF05'!$G$29</definedName>
    <definedName name="ZF05.23._F">'ZF05'!$H$29</definedName>
    <definedName name="ZF05.23._G">'ZF05'!$I$29</definedName>
    <definedName name="ZF05.23._H">'ZF05'!$J$29</definedName>
    <definedName name="ZF05.23._I">'ZF05'!$K$29</definedName>
    <definedName name="ZF05.23._J">'ZF05'!$L$29</definedName>
    <definedName name="ZF05.23._K">'ZF05'!$M$29</definedName>
    <definedName name="ZF05.23._L">'ZF05'!$N$29</definedName>
    <definedName name="ZF05.23._M">'ZF05'!$O$29</definedName>
    <definedName name="ZF05.24._0">'ZF05'!$C$30</definedName>
    <definedName name="ZF05.24._B">'ZF05'!$D$30</definedName>
    <definedName name="ZF05.24._C">'ZF05'!$E$30</definedName>
    <definedName name="ZF05.24._D">'ZF05'!$F$30</definedName>
    <definedName name="ZF05.24._E">'ZF05'!$G$30</definedName>
    <definedName name="ZF05.24._F">'ZF05'!$H$30</definedName>
    <definedName name="ZF05.24._G">'ZF05'!$I$30</definedName>
    <definedName name="ZF05.24._H">'ZF05'!$J$30</definedName>
    <definedName name="ZF05.24._I">'ZF05'!$K$30</definedName>
    <definedName name="ZF05.24._J">'ZF05'!$L$30</definedName>
    <definedName name="ZF05.24._K">'ZF05'!$M$30</definedName>
    <definedName name="ZF05.24._L">'ZF05'!$N$30</definedName>
    <definedName name="ZF05.24._M">'ZF05'!$O$30</definedName>
    <definedName name="ZF05.25._0">'ZF05'!$C$31</definedName>
    <definedName name="ZF05.25._B">'ZF05'!$D$31</definedName>
    <definedName name="ZF05.25._C">'ZF05'!$E$31</definedName>
    <definedName name="ZF05.25._D">'ZF05'!$F$31</definedName>
    <definedName name="ZF05.25._E">'ZF05'!$G$31</definedName>
    <definedName name="ZF05.25._F">'ZF05'!$H$31</definedName>
    <definedName name="ZF05.25._G">'ZF05'!$I$31</definedName>
    <definedName name="ZF05.25._H">'ZF05'!$J$31</definedName>
    <definedName name="ZF05.25._I">'ZF05'!$K$31</definedName>
    <definedName name="ZF05.25._J">'ZF05'!$L$31</definedName>
    <definedName name="ZF05.25._K">'ZF05'!$M$31</definedName>
    <definedName name="ZF05.25._L">'ZF05'!$N$31</definedName>
    <definedName name="ZF05.25._M">'ZF05'!$O$31</definedName>
    <definedName name="ZF05.26._0">'ZF05'!$C$32</definedName>
    <definedName name="ZF05.26._B">'ZF05'!$D$32</definedName>
    <definedName name="ZF05.26._C">'ZF05'!$E$32</definedName>
    <definedName name="ZF05.26._D">'ZF05'!$F$32</definedName>
    <definedName name="ZF05.26._E">'ZF05'!$G$32</definedName>
    <definedName name="ZF05.26._F">'ZF05'!$H$32</definedName>
    <definedName name="ZF05.26._G">'ZF05'!$I$32</definedName>
    <definedName name="ZF05.26._H">'ZF05'!$J$32</definedName>
    <definedName name="ZF05.26._I">'ZF05'!$K$32</definedName>
    <definedName name="ZF05.26._J">'ZF05'!$L$32</definedName>
    <definedName name="ZF05.26._K">'ZF05'!$M$32</definedName>
    <definedName name="ZF05.26._L">'ZF05'!$N$32</definedName>
    <definedName name="ZF05.26._M">'ZF05'!$O$32</definedName>
    <definedName name="ZF05.27._0">'ZF05'!$C$33</definedName>
    <definedName name="ZF05.27._B">'ZF05'!$D$33</definedName>
    <definedName name="ZF05.27._C">'ZF05'!$E$33</definedName>
    <definedName name="ZF05.27._D">'ZF05'!$F$33</definedName>
    <definedName name="ZF05.27._E">'ZF05'!$G$33</definedName>
    <definedName name="ZF05.27._F">'ZF05'!$H$33</definedName>
    <definedName name="ZF05.27._G">'ZF05'!$I$33</definedName>
    <definedName name="ZF05.27._H">'ZF05'!$J$33</definedName>
    <definedName name="ZF05.27._I">'ZF05'!$K$33</definedName>
    <definedName name="ZF05.27._J">'ZF05'!$L$33</definedName>
    <definedName name="ZF05.27._K">'ZF05'!$M$33</definedName>
    <definedName name="ZF05.27._L">'ZF05'!$N$33</definedName>
    <definedName name="ZF05.27._M">'ZF05'!$O$33</definedName>
    <definedName name="ZF05.28._0">'ZF05'!$C$34</definedName>
    <definedName name="ZF05.28._B">'ZF05'!$D$34</definedName>
    <definedName name="ZF05.28._C">'ZF05'!$E$34</definedName>
    <definedName name="ZF05.28._D">'ZF05'!$F$34</definedName>
    <definedName name="ZF05.28._E">'ZF05'!$G$34</definedName>
    <definedName name="ZF05.28._F">'ZF05'!$H$34</definedName>
    <definedName name="ZF05.28._G">'ZF05'!$I$34</definedName>
    <definedName name="ZF05.28._H">'ZF05'!$J$34</definedName>
    <definedName name="ZF05.28._I">'ZF05'!$K$34</definedName>
    <definedName name="ZF05.28._J">'ZF05'!$L$34</definedName>
    <definedName name="ZF05.28._K">'ZF05'!$M$34</definedName>
    <definedName name="ZF05.28._L">'ZF05'!$N$34</definedName>
    <definedName name="ZF05.28._M">'ZF05'!$O$34</definedName>
    <definedName name="ZF05.29._0">'ZF05'!$C$35</definedName>
    <definedName name="ZF05.29._B">'ZF05'!$D$35</definedName>
    <definedName name="ZF05.29._C">'ZF05'!$E$35</definedName>
    <definedName name="ZF05.29._D">'ZF05'!$F$35</definedName>
    <definedName name="ZF05.29._E">'ZF05'!$G$35</definedName>
    <definedName name="ZF05.29._F">'ZF05'!$H$35</definedName>
    <definedName name="ZF05.29._G">'ZF05'!$I$35</definedName>
    <definedName name="ZF05.29._H">'ZF05'!$J$35</definedName>
    <definedName name="ZF05.29._I">'ZF05'!$K$35</definedName>
    <definedName name="ZF05.29._J">'ZF05'!$L$35</definedName>
    <definedName name="ZF05.29._K">'ZF05'!$M$35</definedName>
    <definedName name="ZF05.29._L">'ZF05'!$N$35</definedName>
    <definedName name="ZF05.29._M">'ZF05'!$O$35</definedName>
    <definedName name="ZF05.3._0">'ZF05'!$C$9</definedName>
    <definedName name="ZF05.3._B">'ZF05'!$D$9</definedName>
    <definedName name="ZF05.3._C">'ZF05'!$E$9</definedName>
    <definedName name="ZF05.3._D">'ZF05'!$F$9</definedName>
    <definedName name="ZF05.3._E">'ZF05'!$G$9</definedName>
    <definedName name="ZF05.3._F">'ZF05'!$H$9</definedName>
    <definedName name="ZF05.3._G">'ZF05'!$I$9</definedName>
    <definedName name="ZF05.3._H">'ZF05'!$J$9</definedName>
    <definedName name="ZF05.3._I">'ZF05'!$K$9</definedName>
    <definedName name="ZF05.3._J">'ZF05'!$L$9</definedName>
    <definedName name="ZF05.3._K">'ZF05'!$M$9</definedName>
    <definedName name="ZF05.3._L">'ZF05'!$N$9</definedName>
    <definedName name="ZF05.3._M">'ZF05'!$O$9</definedName>
    <definedName name="ZF05.30._0">'ZF05'!$C$36</definedName>
    <definedName name="ZF05.30._B">'ZF05'!$D$36</definedName>
    <definedName name="ZF05.30._C">'ZF05'!$E$36</definedName>
    <definedName name="ZF05.30._D">'ZF05'!$F$36</definedName>
    <definedName name="ZF05.30._E">'ZF05'!$G$36</definedName>
    <definedName name="ZF05.30._F">'ZF05'!$H$36</definedName>
    <definedName name="ZF05.30._G">'ZF05'!$I$36</definedName>
    <definedName name="ZF05.30._H">'ZF05'!$J$36</definedName>
    <definedName name="ZF05.30._I">'ZF05'!$K$36</definedName>
    <definedName name="ZF05.30._J">'ZF05'!$L$36</definedName>
    <definedName name="ZF05.30._K">'ZF05'!$M$36</definedName>
    <definedName name="ZF05.30._L">'ZF05'!$N$36</definedName>
    <definedName name="ZF05.30._M">'ZF05'!$O$36</definedName>
    <definedName name="ZF05.31._0">'ZF05'!$C$37</definedName>
    <definedName name="ZF05.31._B">'ZF05'!$D$37</definedName>
    <definedName name="ZF05.31._C">'ZF05'!$E$37</definedName>
    <definedName name="ZF05.31._D">'ZF05'!$F$37</definedName>
    <definedName name="ZF05.31._E">'ZF05'!$G$37</definedName>
    <definedName name="ZF05.31._F">'ZF05'!$H$37</definedName>
    <definedName name="ZF05.31._G">'ZF05'!$I$37</definedName>
    <definedName name="ZF05.31._H">'ZF05'!$J$37</definedName>
    <definedName name="ZF05.31._I">'ZF05'!$K$37</definedName>
    <definedName name="ZF05.31._J">'ZF05'!$L$37</definedName>
    <definedName name="ZF05.31._K">'ZF05'!$M$37</definedName>
    <definedName name="ZF05.31._L">'ZF05'!$N$37</definedName>
    <definedName name="ZF05.31._M">'ZF05'!$O$37</definedName>
    <definedName name="ZF05.32._0">'ZF05'!$C$38</definedName>
    <definedName name="ZF05.32._B">'ZF05'!$D$38</definedName>
    <definedName name="ZF05.32._C">'ZF05'!$E$38</definedName>
    <definedName name="ZF05.32._D">'ZF05'!$F$38</definedName>
    <definedName name="ZF05.32._E">'ZF05'!$G$38</definedName>
    <definedName name="ZF05.32._F">'ZF05'!$H$38</definedName>
    <definedName name="ZF05.32._G">'ZF05'!$I$38</definedName>
    <definedName name="ZF05.32._H">'ZF05'!$J$38</definedName>
    <definedName name="ZF05.32._I">'ZF05'!$K$38</definedName>
    <definedName name="ZF05.32._J">'ZF05'!$L$38</definedName>
    <definedName name="ZF05.32._K">'ZF05'!$M$38</definedName>
    <definedName name="ZF05.32._L">'ZF05'!$N$38</definedName>
    <definedName name="ZF05.32._M">'ZF05'!$O$38</definedName>
    <definedName name="ZF05.33._0">'ZF05'!$C$39</definedName>
    <definedName name="ZF05.33._B">'ZF05'!$D$39</definedName>
    <definedName name="ZF05.33._C">'ZF05'!$E$39</definedName>
    <definedName name="ZF05.33._D">'ZF05'!$F$39</definedName>
    <definedName name="ZF05.33._E">'ZF05'!$G$39</definedName>
    <definedName name="ZF05.33._F">'ZF05'!$H$39</definedName>
    <definedName name="ZF05.33._G">'ZF05'!$I$39</definedName>
    <definedName name="ZF05.33._H">'ZF05'!$J$39</definedName>
    <definedName name="ZF05.33._I">'ZF05'!$K$39</definedName>
    <definedName name="ZF05.33._J">'ZF05'!$L$39</definedName>
    <definedName name="ZF05.33._K">'ZF05'!$M$39</definedName>
    <definedName name="ZF05.33._L">'ZF05'!$N$39</definedName>
    <definedName name="ZF05.33._M">'ZF05'!$O$39</definedName>
    <definedName name="ZF05.34._0">'ZF05'!$C$40</definedName>
    <definedName name="ZF05.34._B">'ZF05'!$D$40</definedName>
    <definedName name="ZF05.34._C">'ZF05'!$E$40</definedName>
    <definedName name="ZF05.34._D">'ZF05'!$F$40</definedName>
    <definedName name="ZF05.34._E">'ZF05'!$G$40</definedName>
    <definedName name="ZF05.34._F">'ZF05'!$H$40</definedName>
    <definedName name="ZF05.34._G">'ZF05'!$I$40</definedName>
    <definedName name="ZF05.34._H">'ZF05'!$J$40</definedName>
    <definedName name="ZF05.34._I">'ZF05'!$K$40</definedName>
    <definedName name="ZF05.34._J">'ZF05'!$L$40</definedName>
    <definedName name="ZF05.34._K">'ZF05'!$M$40</definedName>
    <definedName name="ZF05.34._L">'ZF05'!$N$40</definedName>
    <definedName name="ZF05.34._M">'ZF05'!$O$40</definedName>
    <definedName name="ZF05.35._0">'ZF05'!$C$41</definedName>
    <definedName name="ZF05.35._B">'ZF05'!$D$41</definedName>
    <definedName name="ZF05.35._C">'ZF05'!$E$41</definedName>
    <definedName name="ZF05.35._D">'ZF05'!$F$41</definedName>
    <definedName name="ZF05.35._E">'ZF05'!$G$41</definedName>
    <definedName name="ZF05.35._F">'ZF05'!$H$41</definedName>
    <definedName name="ZF05.35._G">'ZF05'!$I$41</definedName>
    <definedName name="ZF05.35._H">'ZF05'!$J$41</definedName>
    <definedName name="ZF05.35._I">'ZF05'!$K$41</definedName>
    <definedName name="ZF05.35._J">'ZF05'!$L$41</definedName>
    <definedName name="ZF05.35._K">'ZF05'!$M$41</definedName>
    <definedName name="ZF05.35._L">'ZF05'!$N$41</definedName>
    <definedName name="ZF05.35._M">'ZF05'!$O$41</definedName>
    <definedName name="ZF05.36._0">'ZF05'!$C$42</definedName>
    <definedName name="ZF05.36._B">'ZF05'!$D$42</definedName>
    <definedName name="ZF05.36._C">'ZF05'!$E$42</definedName>
    <definedName name="ZF05.36._D">'ZF05'!$F$42</definedName>
    <definedName name="ZF05.36._E">'ZF05'!$G$42</definedName>
    <definedName name="ZF05.36._F">'ZF05'!$H$42</definedName>
    <definedName name="ZF05.36._G">'ZF05'!$I$42</definedName>
    <definedName name="ZF05.36._H">'ZF05'!$J$42</definedName>
    <definedName name="ZF05.36._I">'ZF05'!$K$42</definedName>
    <definedName name="ZF05.36._J">'ZF05'!$L$42</definedName>
    <definedName name="ZF05.36._K">'ZF05'!$M$42</definedName>
    <definedName name="ZF05.36._L">'ZF05'!$N$42</definedName>
    <definedName name="ZF05.36._M">'ZF05'!$O$42</definedName>
    <definedName name="ZF05.37._0">'ZF05'!$C$43</definedName>
    <definedName name="ZF05.37._B">'ZF05'!$D$43</definedName>
    <definedName name="ZF05.37._C">'ZF05'!$E$43</definedName>
    <definedName name="ZF05.37._D">'ZF05'!$F$43</definedName>
    <definedName name="ZF05.37._E">'ZF05'!$G$43</definedName>
    <definedName name="ZF05.37._F">'ZF05'!$H$43</definedName>
    <definedName name="ZF05.37._G">'ZF05'!$I$43</definedName>
    <definedName name="ZF05.37._H">'ZF05'!$J$43</definedName>
    <definedName name="ZF05.37._I">'ZF05'!$K$43</definedName>
    <definedName name="ZF05.37._J">'ZF05'!$L$43</definedName>
    <definedName name="ZF05.37._K">'ZF05'!$M$43</definedName>
    <definedName name="ZF05.37._L">'ZF05'!$N$43</definedName>
    <definedName name="ZF05.37._M">'ZF05'!$O$43</definedName>
    <definedName name="ZF05.38._0">'ZF05'!$C$44</definedName>
    <definedName name="ZF05.38._B">'ZF05'!$D$44</definedName>
    <definedName name="ZF05.38._C">'ZF05'!$E$44</definedName>
    <definedName name="ZF05.38._D">'ZF05'!$F$44</definedName>
    <definedName name="ZF05.38._E">'ZF05'!$G$44</definedName>
    <definedName name="ZF05.38._F">'ZF05'!$H$44</definedName>
    <definedName name="ZF05.38._G">'ZF05'!$I$44</definedName>
    <definedName name="ZF05.38._H">'ZF05'!$J$44</definedName>
    <definedName name="ZF05.38._I">'ZF05'!$K$44</definedName>
    <definedName name="ZF05.38._J">'ZF05'!$L$44</definedName>
    <definedName name="ZF05.38._K">'ZF05'!$M$44</definedName>
    <definedName name="ZF05.38._L">'ZF05'!$N$44</definedName>
    <definedName name="ZF05.38._M">'ZF05'!$O$44</definedName>
    <definedName name="ZF05.39._0">'ZF05'!$C$45</definedName>
    <definedName name="ZF05.39._B">'ZF05'!$D$45</definedName>
    <definedName name="ZF05.39._C">'ZF05'!$E$45</definedName>
    <definedName name="ZF05.39._D">'ZF05'!$F$45</definedName>
    <definedName name="ZF05.39._E">'ZF05'!$G$45</definedName>
    <definedName name="ZF05.39._F">'ZF05'!$H$45</definedName>
    <definedName name="ZF05.39._G">'ZF05'!$I$45</definedName>
    <definedName name="ZF05.39._H">'ZF05'!$J$45</definedName>
    <definedName name="ZF05.39._I">'ZF05'!$K$45</definedName>
    <definedName name="ZF05.39._J">'ZF05'!$L$45</definedName>
    <definedName name="ZF05.39._K">'ZF05'!$M$45</definedName>
    <definedName name="ZF05.39._L">'ZF05'!$N$45</definedName>
    <definedName name="ZF05.39._M">'ZF05'!$O$45</definedName>
    <definedName name="ZF05.4._0">'ZF05'!$C$10</definedName>
    <definedName name="ZF05.4._B">'ZF05'!$D$10</definedName>
    <definedName name="ZF05.4._C">'ZF05'!$E$10</definedName>
    <definedName name="ZF05.4._D">'ZF05'!$F$10</definedName>
    <definedName name="ZF05.4._E">'ZF05'!$G$10</definedName>
    <definedName name="ZF05.4._F">'ZF05'!$H$10</definedName>
    <definedName name="ZF05.4._G">'ZF05'!$I$10</definedName>
    <definedName name="ZF05.4._H">'ZF05'!$J$10</definedName>
    <definedName name="ZF05.4._I">'ZF05'!$K$10</definedName>
    <definedName name="ZF05.4._J">'ZF05'!$L$10</definedName>
    <definedName name="ZF05.4._K">'ZF05'!$M$10</definedName>
    <definedName name="ZF05.4._L">'ZF05'!$N$10</definedName>
    <definedName name="ZF05.4._M">'ZF05'!$O$10</definedName>
    <definedName name="ZF05.40._0">'ZF05'!$C$46</definedName>
    <definedName name="ZF05.40._B">'ZF05'!$D$46</definedName>
    <definedName name="ZF05.40._C">'ZF05'!$E$46</definedName>
    <definedName name="ZF05.40._D">'ZF05'!$F$46</definedName>
    <definedName name="ZF05.40._E">'ZF05'!$G$46</definedName>
    <definedName name="ZF05.40._F">'ZF05'!$H$46</definedName>
    <definedName name="ZF05.40._G">'ZF05'!$I$46</definedName>
    <definedName name="ZF05.40._H">'ZF05'!$J$46</definedName>
    <definedName name="ZF05.40._I">'ZF05'!$K$46</definedName>
    <definedName name="ZF05.40._J">'ZF05'!$L$46</definedName>
    <definedName name="ZF05.40._K">'ZF05'!$M$46</definedName>
    <definedName name="ZF05.40._L">'ZF05'!$N$46</definedName>
    <definedName name="ZF05.40._M">'ZF05'!$O$46</definedName>
    <definedName name="ZF05.41._0">'ZF05'!$C$47</definedName>
    <definedName name="ZF05.41._B">'ZF05'!$D$47</definedName>
    <definedName name="ZF05.41._C">'ZF05'!$E$47</definedName>
    <definedName name="ZF05.41._D">'ZF05'!$F$47</definedName>
    <definedName name="ZF05.41._E">'ZF05'!$G$47</definedName>
    <definedName name="ZF05.41._F">'ZF05'!$H$47</definedName>
    <definedName name="ZF05.41._G">'ZF05'!$I$47</definedName>
    <definedName name="ZF05.41._H">'ZF05'!$J$47</definedName>
    <definedName name="ZF05.41._I">'ZF05'!$K$47</definedName>
    <definedName name="ZF05.41._J">'ZF05'!$L$47</definedName>
    <definedName name="ZF05.41._K">'ZF05'!$M$47</definedName>
    <definedName name="ZF05.41._L">'ZF05'!$N$47</definedName>
    <definedName name="ZF05.41._M">'ZF05'!$O$47</definedName>
    <definedName name="ZF05.42._0">'ZF05'!$C$48</definedName>
    <definedName name="ZF05.42._B">'ZF05'!$D$48</definedName>
    <definedName name="ZF05.42._C">'ZF05'!$E$48</definedName>
    <definedName name="ZF05.42._D">'ZF05'!$F$48</definedName>
    <definedName name="ZF05.42._E">'ZF05'!$G$48</definedName>
    <definedName name="ZF05.42._F">'ZF05'!$H$48</definedName>
    <definedName name="ZF05.42._G">'ZF05'!$I$48</definedName>
    <definedName name="ZF05.42._H">'ZF05'!$J$48</definedName>
    <definedName name="ZF05.42._I">'ZF05'!$K$48</definedName>
    <definedName name="ZF05.42._J">'ZF05'!$L$48</definedName>
    <definedName name="ZF05.42._K">'ZF05'!$M$48</definedName>
    <definedName name="ZF05.42._L">'ZF05'!$N$48</definedName>
    <definedName name="ZF05.42._M">'ZF05'!$O$48</definedName>
    <definedName name="ZF05.43._0">'ZF05'!$C$49</definedName>
    <definedName name="ZF05.43._B">'ZF05'!$D$49</definedName>
    <definedName name="ZF05.43._C">'ZF05'!$E$49</definedName>
    <definedName name="ZF05.43._D">'ZF05'!$F$49</definedName>
    <definedName name="ZF05.43._E">'ZF05'!$G$49</definedName>
    <definedName name="ZF05.43._F">'ZF05'!$H$49</definedName>
    <definedName name="ZF05.43._G">'ZF05'!$I$49</definedName>
    <definedName name="ZF05.43._H">'ZF05'!$J$49</definedName>
    <definedName name="ZF05.43._I">'ZF05'!$K$49</definedName>
    <definedName name="ZF05.43._J">'ZF05'!$L$49</definedName>
    <definedName name="ZF05.43._K">'ZF05'!$M$49</definedName>
    <definedName name="ZF05.43._L">'ZF05'!$N$49</definedName>
    <definedName name="ZF05.43._M">'ZF05'!$O$49</definedName>
    <definedName name="ZF05.44._0">'ZF05'!$C$50</definedName>
    <definedName name="ZF05.44._B">'ZF05'!$D$50</definedName>
    <definedName name="ZF05.44._C">'ZF05'!$E$50</definedName>
    <definedName name="ZF05.44._D">'ZF05'!$F$50</definedName>
    <definedName name="ZF05.44._E">'ZF05'!$G$50</definedName>
    <definedName name="ZF05.44._F">'ZF05'!$H$50</definedName>
    <definedName name="ZF05.44._G">'ZF05'!$I$50</definedName>
    <definedName name="ZF05.44._H">'ZF05'!$J$50</definedName>
    <definedName name="ZF05.44._I">'ZF05'!$K$50</definedName>
    <definedName name="ZF05.44._J">'ZF05'!$L$50</definedName>
    <definedName name="ZF05.44._K">'ZF05'!$M$50</definedName>
    <definedName name="ZF05.44._L">'ZF05'!$N$50</definedName>
    <definedName name="ZF05.44._M">'ZF05'!$O$50</definedName>
    <definedName name="ZF05.45._0">'ZF05'!$C$51</definedName>
    <definedName name="ZF05.45._B">'ZF05'!$D$51</definedName>
    <definedName name="ZF05.45._C">'ZF05'!$E$51</definedName>
    <definedName name="ZF05.45._D">'ZF05'!$F$51</definedName>
    <definedName name="ZF05.45._E">'ZF05'!$G$51</definedName>
    <definedName name="ZF05.45._F">'ZF05'!$H$51</definedName>
    <definedName name="ZF05.45._G">'ZF05'!$I$51</definedName>
    <definedName name="ZF05.45._H">'ZF05'!$J$51</definedName>
    <definedName name="ZF05.45._I">'ZF05'!$K$51</definedName>
    <definedName name="ZF05.45._J">'ZF05'!$L$51</definedName>
    <definedName name="ZF05.45._K">'ZF05'!$M$51</definedName>
    <definedName name="ZF05.45._L">'ZF05'!$N$51</definedName>
    <definedName name="ZF05.45._M">'ZF05'!$O$51</definedName>
    <definedName name="ZF05.46._0">'ZF05'!$C$52</definedName>
    <definedName name="ZF05.46._B">'ZF05'!$D$52</definedName>
    <definedName name="ZF05.46._C">'ZF05'!$E$52</definedName>
    <definedName name="ZF05.46._D">'ZF05'!$F$52</definedName>
    <definedName name="ZF05.46._E">'ZF05'!$G$52</definedName>
    <definedName name="ZF05.46._F">'ZF05'!$H$52</definedName>
    <definedName name="ZF05.46._G">'ZF05'!$I$52</definedName>
    <definedName name="ZF05.46._H">'ZF05'!$J$52</definedName>
    <definedName name="ZF05.46._I">'ZF05'!$K$52</definedName>
    <definedName name="ZF05.46._J">'ZF05'!$L$52</definedName>
    <definedName name="ZF05.46._K">'ZF05'!$M$52</definedName>
    <definedName name="ZF05.46._L">'ZF05'!$N$52</definedName>
    <definedName name="ZF05.46._M">'ZF05'!$O$52</definedName>
    <definedName name="ZF05.47._0">'ZF05'!$C$53</definedName>
    <definedName name="ZF05.47._B">'ZF05'!$D$53</definedName>
    <definedName name="ZF05.47._C">'ZF05'!$E$53</definedName>
    <definedName name="ZF05.47._D">'ZF05'!$F$53</definedName>
    <definedName name="ZF05.47._E">'ZF05'!$G$53</definedName>
    <definedName name="ZF05.47._F">'ZF05'!$H$53</definedName>
    <definedName name="ZF05.47._G">'ZF05'!$I$53</definedName>
    <definedName name="ZF05.47._H">'ZF05'!$J$53</definedName>
    <definedName name="ZF05.47._I">'ZF05'!$K$53</definedName>
    <definedName name="ZF05.47._J">'ZF05'!$L$53</definedName>
    <definedName name="ZF05.47._K">'ZF05'!$M$53</definedName>
    <definedName name="ZF05.47._L">'ZF05'!$N$53</definedName>
    <definedName name="ZF05.47._M">'ZF05'!$O$53</definedName>
    <definedName name="ZF05.48._0">'ZF05'!$C$54</definedName>
    <definedName name="ZF05.48._B">'ZF05'!$D$54</definedName>
    <definedName name="ZF05.48._C">'ZF05'!$E$54</definedName>
    <definedName name="ZF05.48._D">'ZF05'!$F$54</definedName>
    <definedName name="ZF05.48._E">'ZF05'!$G$54</definedName>
    <definedName name="ZF05.48._F">'ZF05'!$H$54</definedName>
    <definedName name="ZF05.48._G">'ZF05'!$I$54</definedName>
    <definedName name="ZF05.48._H">'ZF05'!$J$54</definedName>
    <definedName name="ZF05.48._I">'ZF05'!$K$54</definedName>
    <definedName name="ZF05.48._J">'ZF05'!$L$54</definedName>
    <definedName name="ZF05.48._K">'ZF05'!$M$54</definedName>
    <definedName name="ZF05.48._L">'ZF05'!$N$54</definedName>
    <definedName name="ZF05.48._M">'ZF05'!$O$54</definedName>
    <definedName name="ZF05.49._0">'ZF05'!$C$55</definedName>
    <definedName name="ZF05.49._B">'ZF05'!$D$55</definedName>
    <definedName name="ZF05.49._C">'ZF05'!$E$55</definedName>
    <definedName name="ZF05.49._D">'ZF05'!$F$55</definedName>
    <definedName name="ZF05.49._E">'ZF05'!$G$55</definedName>
    <definedName name="ZF05.49._F">'ZF05'!$H$55</definedName>
    <definedName name="ZF05.49._G">'ZF05'!$I$55</definedName>
    <definedName name="ZF05.49._H">'ZF05'!$J$55</definedName>
    <definedName name="ZF05.49._I">'ZF05'!$K$55</definedName>
    <definedName name="ZF05.49._J">'ZF05'!$L$55</definedName>
    <definedName name="ZF05.49._K">'ZF05'!$M$55</definedName>
    <definedName name="ZF05.49._L">'ZF05'!$N$55</definedName>
    <definedName name="ZF05.49._M">'ZF05'!$O$55</definedName>
    <definedName name="ZF05.5._0">'ZF05'!$C$11</definedName>
    <definedName name="ZF05.5._B">'ZF05'!$D$11</definedName>
    <definedName name="ZF05.5._C">'ZF05'!$E$11</definedName>
    <definedName name="ZF05.5._D">'ZF05'!$F$11</definedName>
    <definedName name="ZF05.5._E">'ZF05'!$G$11</definedName>
    <definedName name="ZF05.5._F">'ZF05'!$H$11</definedName>
    <definedName name="ZF05.5._G">'ZF05'!$I$11</definedName>
    <definedName name="ZF05.5._H">'ZF05'!$J$11</definedName>
    <definedName name="ZF05.5._I">'ZF05'!$K$11</definedName>
    <definedName name="ZF05.5._J">'ZF05'!$L$11</definedName>
    <definedName name="ZF05.5._K">'ZF05'!$M$11</definedName>
    <definedName name="ZF05.5._L">'ZF05'!$N$11</definedName>
    <definedName name="ZF05.5._M">'ZF05'!$O$11</definedName>
    <definedName name="ZF05.50._0">'ZF05'!$C$56</definedName>
    <definedName name="ZF05.50._B">'ZF05'!$D$56</definedName>
    <definedName name="ZF05.50._C">'ZF05'!$E$56</definedName>
    <definedName name="ZF05.50._D">'ZF05'!$F$56</definedName>
    <definedName name="ZF05.50._E">'ZF05'!$G$56</definedName>
    <definedName name="ZF05.50._F">'ZF05'!$H$56</definedName>
    <definedName name="ZF05.50._G">'ZF05'!$I$56</definedName>
    <definedName name="ZF05.50._H">'ZF05'!$J$56</definedName>
    <definedName name="ZF05.50._I">'ZF05'!$K$56</definedName>
    <definedName name="ZF05.50._J">'ZF05'!$L$56</definedName>
    <definedName name="ZF05.50._K">'ZF05'!$M$56</definedName>
    <definedName name="ZF05.50._L">'ZF05'!$N$56</definedName>
    <definedName name="ZF05.50._M">'ZF05'!$O$56</definedName>
    <definedName name="ZF05.6._0">'ZF05'!$C$12</definedName>
    <definedName name="ZF05.6._B">'ZF05'!$D$12</definedName>
    <definedName name="ZF05.6._C">'ZF05'!$E$12</definedName>
    <definedName name="ZF05.6._D">'ZF05'!$F$12</definedName>
    <definedName name="ZF05.6._E">'ZF05'!$G$12</definedName>
    <definedName name="ZF05.6._F">'ZF05'!$H$12</definedName>
    <definedName name="ZF05.6._G">'ZF05'!$I$12</definedName>
    <definedName name="ZF05.6._H">'ZF05'!$J$12</definedName>
    <definedName name="ZF05.6._I">'ZF05'!$K$12</definedName>
    <definedName name="ZF05.6._J">'ZF05'!$L$12</definedName>
    <definedName name="ZF05.6._K">'ZF05'!$M$12</definedName>
    <definedName name="ZF05.6._L">'ZF05'!$N$12</definedName>
    <definedName name="ZF05.6._M">'ZF05'!$O$12</definedName>
    <definedName name="ZF05.7._0">'ZF05'!$C$13</definedName>
    <definedName name="ZF05.7._B">'ZF05'!$D$13</definedName>
    <definedName name="ZF05.7._C">'ZF05'!$E$13</definedName>
    <definedName name="ZF05.7._D">'ZF05'!$F$13</definedName>
    <definedName name="ZF05.7._E">'ZF05'!$G$13</definedName>
    <definedName name="ZF05.7._F">'ZF05'!$H$13</definedName>
    <definedName name="ZF05.7._G">'ZF05'!$I$13</definedName>
    <definedName name="ZF05.7._H">'ZF05'!$J$13</definedName>
    <definedName name="ZF05.7._I">'ZF05'!$K$13</definedName>
    <definedName name="ZF05.7._J">'ZF05'!$L$13</definedName>
    <definedName name="ZF05.7._K">'ZF05'!$M$13</definedName>
    <definedName name="ZF05.7._L">'ZF05'!$N$13</definedName>
    <definedName name="ZF05.7._M">'ZF05'!$O$13</definedName>
    <definedName name="ZF05.8._0">'ZF05'!$C$14</definedName>
    <definedName name="ZF05.8._B">'ZF05'!$D$14</definedName>
    <definedName name="ZF05.8._C">'ZF05'!$E$14</definedName>
    <definedName name="ZF05.8._D">'ZF05'!$F$14</definedName>
    <definedName name="ZF05.8._E">'ZF05'!$G$14</definedName>
    <definedName name="ZF05.8._F">'ZF05'!$H$14</definedName>
    <definedName name="ZF05.8._G">'ZF05'!$I$14</definedName>
    <definedName name="ZF05.8._H">'ZF05'!$J$14</definedName>
    <definedName name="ZF05.8._I">'ZF05'!$K$14</definedName>
    <definedName name="ZF05.8._J">'ZF05'!$L$14</definedName>
    <definedName name="ZF05.8._K">'ZF05'!$M$14</definedName>
    <definedName name="ZF05.8._L">'ZF05'!$N$14</definedName>
    <definedName name="ZF05.8._M">'ZF05'!$O$14</definedName>
    <definedName name="ZF05.9._0">'ZF05'!$C$15</definedName>
    <definedName name="ZF05.9._B">'ZF05'!$D$15</definedName>
    <definedName name="ZF05.9._C">'ZF05'!$E$15</definedName>
    <definedName name="ZF05.9._D">'ZF05'!$F$15</definedName>
    <definedName name="ZF05.9._E">'ZF05'!$G$15</definedName>
    <definedName name="ZF05.9._F">'ZF05'!$H$15</definedName>
    <definedName name="ZF05.9._G">'ZF05'!$I$15</definedName>
    <definedName name="ZF05.9._H">'ZF05'!$J$15</definedName>
    <definedName name="ZF05.9._I">'ZF05'!$K$15</definedName>
    <definedName name="ZF05.9._J">'ZF05'!$L$15</definedName>
    <definedName name="ZF05.9._K">'ZF05'!$M$15</definedName>
    <definedName name="ZF05.9._L">'ZF05'!$N$15</definedName>
    <definedName name="ZF05.9._M">'ZF05'!$O$15</definedName>
    <definedName name="ZSAF01.1._A">ZSAF01!$D$7</definedName>
    <definedName name="ZSAF01.1._B">ZSAF01!$E$7</definedName>
    <definedName name="ZSAF01.1._C">ZSAF01!$F$7</definedName>
    <definedName name="ZSAF01.1._D">ZSAF01!$G$7</definedName>
    <definedName name="ZSAF01.1._E">ZSAF01!$H$7</definedName>
    <definedName name="ZSAF01.1._F">ZSAF01!$I$7</definedName>
    <definedName name="ZSAF01.1._G">ZSAF01!$J$7</definedName>
    <definedName name="ZSAF01.1._H">ZSAF01!$K$7</definedName>
    <definedName name="ZSAF01.1._I">ZSAF01!$L$7</definedName>
    <definedName name="ZSAF01.1._J">ZSAF01!$M$7</definedName>
    <definedName name="ZSAF01.1._K">ZSAF01!$N$7</definedName>
    <definedName name="ZSAF01.1._L">ZSAF01!$O$7</definedName>
    <definedName name="ZSAF01.1._M">ZSAF01!$P$7</definedName>
    <definedName name="ZSAF01.1._N">ZSAF01!$Q$7</definedName>
    <definedName name="ZSAF01.1._O">ZSAF01!$R$7</definedName>
    <definedName name="ZSAF01.1._P">ZSAF01!$S$7</definedName>
    <definedName name="ZSAF01.1._R">ZSAF01!$T$7</definedName>
    <definedName name="ZSAF01.1._S">ZSAF01!$U$7</definedName>
    <definedName name="ZSAF01.1._T">ZSAF01!$V$7</definedName>
    <definedName name="ZSAF01.1._U">ZSAF01!$W$7</definedName>
    <definedName name="ZSAF01.1._V">ZSAF01!$X$7</definedName>
    <definedName name="ZSAF01.1.1._A">ZSAF01!$D$8</definedName>
    <definedName name="ZSAF01.1.1._B">ZSAF01!$E$8</definedName>
    <definedName name="ZSAF01.1.1._C">ZSAF01!$F$8</definedName>
    <definedName name="ZSAF01.1.1._D">ZSAF01!$G$8</definedName>
    <definedName name="ZSAF01.1.1._E">ZSAF01!$H$8</definedName>
    <definedName name="ZSAF01.1.1._F">ZSAF01!$I$8</definedName>
    <definedName name="ZSAF01.1.1._G">ZSAF01!$J$8</definedName>
    <definedName name="ZSAF01.1.1._H">ZSAF01!$K$8</definedName>
    <definedName name="ZSAF01.1.1._I">ZSAF01!$L$8</definedName>
    <definedName name="ZSAF01.1.1._J">ZSAF01!$M$8</definedName>
    <definedName name="ZSAF01.1.1._K">ZSAF01!$N$8</definedName>
    <definedName name="ZSAF01.1.1._L">ZSAF01!$O$8</definedName>
    <definedName name="ZSAF01.1.1._M">ZSAF01!$P$8</definedName>
    <definedName name="ZSAF01.1.1._N">ZSAF01!$Q$8</definedName>
    <definedName name="ZSAF01.1.1._O">ZSAF01!$R$8</definedName>
    <definedName name="ZSAF01.1.1._P">ZSAF01!$S$8</definedName>
    <definedName name="ZSAF01.1.1._R">ZSAF01!$T$8</definedName>
    <definedName name="ZSAF01.1.1._S">ZSAF01!$U$8</definedName>
    <definedName name="ZSAF01.1.1._T">ZSAF01!$V$8</definedName>
    <definedName name="ZSAF01.1.1._U">ZSAF01!$W$8</definedName>
    <definedName name="ZSAF01.1.1._V">ZSAF01!$X$8</definedName>
    <definedName name="ZSAF01.1.2._A">ZSAF01!$D$9</definedName>
    <definedName name="ZSAF01.1.2._B">ZSAF01!$E$9</definedName>
    <definedName name="ZSAF01.1.2._C">ZSAF01!$F$9</definedName>
    <definedName name="ZSAF01.1.2._D">ZSAF01!$G$9</definedName>
    <definedName name="ZSAF01.1.2._E">ZSAF01!$H$9</definedName>
    <definedName name="ZSAF01.1.2._F">ZSAF01!$I$9</definedName>
    <definedName name="ZSAF01.1.2._G">ZSAF01!$J$9</definedName>
    <definedName name="ZSAF01.1.2._H">ZSAF01!$K$9</definedName>
    <definedName name="ZSAF01.1.2._I">ZSAF01!$L$9</definedName>
    <definedName name="ZSAF01.1.2._J">ZSAF01!$M$9</definedName>
    <definedName name="ZSAF01.1.2._K">ZSAF01!$N$9</definedName>
    <definedName name="ZSAF01.1.2._L">ZSAF01!$O$9</definedName>
    <definedName name="ZSAF01.1.2._M">ZSAF01!$P$9</definedName>
    <definedName name="ZSAF01.1.2._N">ZSAF01!$Q$9</definedName>
    <definedName name="ZSAF01.1.2._O">ZSAF01!$R$9</definedName>
    <definedName name="ZSAF01.1.2._P">ZSAF01!$S$9</definedName>
    <definedName name="ZSAF01.1.2._R">ZSAF01!$T$9</definedName>
    <definedName name="ZSAF01.1.2._S">ZSAF01!$U$9</definedName>
    <definedName name="ZSAF01.1.2._T">ZSAF01!$V$9</definedName>
    <definedName name="ZSAF01.1.2._U">ZSAF01!$W$9</definedName>
    <definedName name="ZSAF01.1.2._V">ZSAF01!$X$9</definedName>
    <definedName name="ZSAF01.1.3._A">ZSAF01!$D$10</definedName>
    <definedName name="ZSAF01.1.3._B">ZSAF01!$E$10</definedName>
    <definedName name="ZSAF01.1.3._C">ZSAF01!$F$10</definedName>
    <definedName name="ZSAF01.1.3._D">ZSAF01!$G$10</definedName>
    <definedName name="ZSAF01.1.3._E">ZSAF01!$H$10</definedName>
    <definedName name="ZSAF01.1.3._F">ZSAF01!$I$10</definedName>
    <definedName name="ZSAF01.1.3._G">ZSAF01!$J$10</definedName>
    <definedName name="ZSAF01.1.3._H">ZSAF01!$K$10</definedName>
    <definedName name="ZSAF01.1.3._I">ZSAF01!$L$10</definedName>
    <definedName name="ZSAF01.1.3._J">ZSAF01!$M$10</definedName>
    <definedName name="ZSAF01.1.3._K">ZSAF01!$N$10</definedName>
    <definedName name="ZSAF01.1.3._L">ZSAF01!$O$10</definedName>
    <definedName name="ZSAF01.1.3._M">ZSAF01!$P$10</definedName>
    <definedName name="ZSAF01.1.3._N">ZSAF01!$Q$10</definedName>
    <definedName name="ZSAF01.1.3._O">ZSAF01!$R$10</definedName>
    <definedName name="ZSAF01.1.3._P">ZSAF01!$S$10</definedName>
    <definedName name="ZSAF01.1.3._R">ZSAF01!$T$10</definedName>
    <definedName name="ZSAF01.1.3._S">ZSAF01!$U$10</definedName>
    <definedName name="ZSAF01.1.3._T">ZSAF01!$V$10</definedName>
    <definedName name="ZSAF01.1.3._U">ZSAF01!$W$10</definedName>
    <definedName name="ZSAF01.1.3._V">ZSAF01!$X$10</definedName>
    <definedName name="ZSAF01.1.4._A">ZSAF01!$D$11</definedName>
    <definedName name="ZSAF01.1.4._B">ZSAF01!$E$11</definedName>
    <definedName name="ZSAF01.1.4._C">ZSAF01!$F$11</definedName>
    <definedName name="ZSAF01.1.4._D">ZSAF01!$G$11</definedName>
    <definedName name="ZSAF01.1.4._E">ZSAF01!$H$11</definedName>
    <definedName name="ZSAF01.1.4._F">ZSAF01!$I$11</definedName>
    <definedName name="ZSAF01.1.4._G">ZSAF01!$J$11</definedName>
    <definedName name="ZSAF01.1.4._H">ZSAF01!$K$11</definedName>
    <definedName name="ZSAF01.1.4._I">ZSAF01!$L$11</definedName>
    <definedName name="ZSAF01.1.4._J">ZSAF01!$M$11</definedName>
    <definedName name="ZSAF01.1.4._K">ZSAF01!$N$11</definedName>
    <definedName name="ZSAF01.1.4._L">ZSAF01!$O$11</definedName>
    <definedName name="ZSAF01.1.4._M">ZSAF01!$P$11</definedName>
    <definedName name="ZSAF01.1.4._N">ZSAF01!$Q$11</definedName>
    <definedName name="ZSAF01.1.4._O">ZSAF01!$R$11</definedName>
    <definedName name="ZSAF01.1.4._P">ZSAF01!$S$11</definedName>
    <definedName name="ZSAF01.1.4._R">ZSAF01!$T$11</definedName>
    <definedName name="ZSAF01.1.4._S">ZSAF01!$U$11</definedName>
    <definedName name="ZSAF01.1.4._T">ZSAF01!$V$11</definedName>
    <definedName name="ZSAF01.1.4._U">ZSAF01!$W$11</definedName>
    <definedName name="ZSAF01.1.4._V">ZSAF01!$X$11</definedName>
    <definedName name="ZSAF01.2._A">ZSAF01!$D$12</definedName>
    <definedName name="ZSAF01.2._B">ZSAF01!$E$12</definedName>
    <definedName name="ZSAF01.2._C">ZSAF01!$F$12</definedName>
    <definedName name="ZSAF01.2._D">ZSAF01!$G$12</definedName>
    <definedName name="ZSAF01.2._E">ZSAF01!$H$12</definedName>
    <definedName name="ZSAF01.2._F">ZSAF01!$I$12</definedName>
    <definedName name="ZSAF01.2._G">ZSAF01!$J$12</definedName>
    <definedName name="ZSAF01.2._H">ZSAF01!$K$12</definedName>
    <definedName name="ZSAF01.2._I">ZSAF01!$L$12</definedName>
    <definedName name="ZSAF01.2._J">ZSAF01!$M$12</definedName>
    <definedName name="ZSAF01.2._K">ZSAF01!$N$12</definedName>
    <definedName name="ZSAF01.2._L">ZSAF01!$O$12</definedName>
    <definedName name="ZSAF01.2._M">ZSAF01!$P$12</definedName>
    <definedName name="ZSAF01.2._N">ZSAF01!$Q$12</definedName>
    <definedName name="ZSAF01.2._O">ZSAF01!$R$12</definedName>
    <definedName name="ZSAF01.2._P">ZSAF01!$S$12</definedName>
    <definedName name="ZSAF01.2._R">ZSAF01!$T$12</definedName>
    <definedName name="ZSAF01.2._S">ZSAF01!$U$12</definedName>
    <definedName name="ZSAF01.2._T">ZSAF01!$V$12</definedName>
    <definedName name="ZSAF01.2._U">ZSAF01!$W$12</definedName>
    <definedName name="ZSAF01.2._V">ZSAF01!$X$12</definedName>
    <definedName name="ZSAF01.2.1._A">ZSAF01!$D$13</definedName>
    <definedName name="ZSAF01.2.1._B">ZSAF01!$E$13</definedName>
    <definedName name="ZSAF01.2.1._C">ZSAF01!$F$13</definedName>
    <definedName name="ZSAF01.2.1._D">ZSAF01!$G$13</definedName>
    <definedName name="ZSAF01.2.1._E">ZSAF01!$H$13</definedName>
    <definedName name="ZSAF01.2.1._F">ZSAF01!$I$13</definedName>
    <definedName name="ZSAF01.2.1._G">ZSAF01!$J$13</definedName>
    <definedName name="ZSAF01.2.1._H">ZSAF01!$K$13</definedName>
    <definedName name="ZSAF01.2.1._I">ZSAF01!$L$13</definedName>
    <definedName name="ZSAF01.2.1._J">ZSAF01!$M$13</definedName>
    <definedName name="ZSAF01.2.1._K">ZSAF01!$N$13</definedName>
    <definedName name="ZSAF01.2.1._L">ZSAF01!$O$13</definedName>
    <definedName name="ZSAF01.2.1._M">ZSAF01!$P$13</definedName>
    <definedName name="ZSAF01.2.1._N">ZSAF01!$Q$13</definedName>
    <definedName name="ZSAF01.2.1._O">ZSAF01!$R$13</definedName>
    <definedName name="ZSAF01.2.1._P">ZSAF01!$S$13</definedName>
    <definedName name="ZSAF01.2.1._R">ZSAF01!$T$13</definedName>
    <definedName name="ZSAF01.2.1._S">ZSAF01!$U$13</definedName>
    <definedName name="ZSAF01.2.1._T">ZSAF01!$V$13</definedName>
    <definedName name="ZSAF01.2.1._U">ZSAF01!$W$13</definedName>
    <definedName name="ZSAF01.2.1._V">ZSAF01!$X$13</definedName>
    <definedName name="ZSAF01.2.2._A">ZSAF01!$D$14</definedName>
    <definedName name="ZSAF01.2.2._B">ZSAF01!$E$14</definedName>
    <definedName name="ZSAF01.2.2._C">ZSAF01!$F$14</definedName>
    <definedName name="ZSAF01.2.2._D">ZSAF01!$G$14</definedName>
    <definedName name="ZSAF01.2.2._E">ZSAF01!$H$14</definedName>
    <definedName name="ZSAF01.2.2._F">ZSAF01!$I$14</definedName>
    <definedName name="ZSAF01.2.2._G">ZSAF01!$J$14</definedName>
    <definedName name="ZSAF01.2.2._H">ZSAF01!$K$14</definedName>
    <definedName name="ZSAF01.2.2._I">ZSAF01!$L$14</definedName>
    <definedName name="ZSAF01.2.2._J">ZSAF01!$M$14</definedName>
    <definedName name="ZSAF01.2.2._K">ZSAF01!$N$14</definedName>
    <definedName name="ZSAF01.2.2._L">ZSAF01!$O$14</definedName>
    <definedName name="ZSAF01.2.2._M">ZSAF01!$P$14</definedName>
    <definedName name="ZSAF01.2.2._N">ZSAF01!$Q$14</definedName>
    <definedName name="ZSAF01.2.2._O">ZSAF01!$R$14</definedName>
    <definedName name="ZSAF01.2.2._P">ZSAF01!$S$14</definedName>
    <definedName name="ZSAF01.2.2._R">ZSAF01!$T$14</definedName>
    <definedName name="ZSAF01.2.2._S">ZSAF01!$U$14</definedName>
    <definedName name="ZSAF01.2.2._T">ZSAF01!$V$14</definedName>
    <definedName name="ZSAF01.2.2._U">ZSAF01!$W$14</definedName>
    <definedName name="ZSAF01.2.2._V">ZSAF01!$X$14</definedName>
    <definedName name="ZSAF01.2.3._A">ZSAF01!$D$15</definedName>
    <definedName name="ZSAF01.2.3._B">ZSAF01!$E$15</definedName>
    <definedName name="ZSAF01.2.3._C">ZSAF01!$F$15</definedName>
    <definedName name="ZSAF01.2.3._D">ZSAF01!$G$15</definedName>
    <definedName name="ZSAF01.2.3._E">ZSAF01!$H$15</definedName>
    <definedName name="ZSAF01.2.3._F">ZSAF01!$I$15</definedName>
    <definedName name="ZSAF01.2.3._G">ZSAF01!$J$15</definedName>
    <definedName name="ZSAF01.2.3._H">ZSAF01!$K$15</definedName>
    <definedName name="ZSAF01.2.3._I">ZSAF01!$L$15</definedName>
    <definedName name="ZSAF01.2.3._J">ZSAF01!$M$15</definedName>
    <definedName name="ZSAF01.2.3._K">ZSAF01!$N$15</definedName>
    <definedName name="ZSAF01.2.3._L">ZSAF01!$O$15</definedName>
    <definedName name="ZSAF01.2.3._M">ZSAF01!$P$15</definedName>
    <definedName name="ZSAF01.2.3._N">ZSAF01!$Q$15</definedName>
    <definedName name="ZSAF01.2.3._O">ZSAF01!$R$15</definedName>
    <definedName name="ZSAF01.2.3._P">ZSAF01!$S$15</definedName>
    <definedName name="ZSAF01.2.3._R">ZSAF01!$T$15</definedName>
    <definedName name="ZSAF01.2.3._S">ZSAF01!$U$15</definedName>
    <definedName name="ZSAF01.2.3._T">ZSAF01!$V$15</definedName>
    <definedName name="ZSAF01.2.3._U">ZSAF01!$W$15</definedName>
    <definedName name="ZSAF01.2.3._V">ZSAF01!$X$15</definedName>
    <definedName name="ZSAF01.3._A">ZSAF01!$D$16</definedName>
    <definedName name="ZSAF01.3._B">ZSAF01!$E$16</definedName>
    <definedName name="ZSAF01.3._C">ZSAF01!$F$16</definedName>
    <definedName name="ZSAF01.3._D">ZSAF01!$G$16</definedName>
    <definedName name="ZSAF01.3._E">ZSAF01!$H$16</definedName>
    <definedName name="ZSAF01.3._F">ZSAF01!$I$16</definedName>
    <definedName name="ZSAF01.3._G">ZSAF01!$J$16</definedName>
    <definedName name="ZSAF01.3._H">ZSAF01!$K$16</definedName>
    <definedName name="ZSAF01.3._I">ZSAF01!$L$16</definedName>
    <definedName name="ZSAF01.3._J">ZSAF01!$M$16</definedName>
    <definedName name="ZSAF01.3._K">ZSAF01!$N$16</definedName>
    <definedName name="ZSAF01.3._L">ZSAF01!$O$16</definedName>
    <definedName name="ZSAF01.3._M">ZSAF01!$P$16</definedName>
    <definedName name="ZSAF01.3._N">ZSAF01!$Q$16</definedName>
    <definedName name="ZSAF01.3._O">ZSAF01!$R$16</definedName>
    <definedName name="ZSAF01.3._P">ZSAF01!$S$16</definedName>
    <definedName name="ZSAF01.3._R">ZSAF01!$T$16</definedName>
    <definedName name="ZSAF01.3._S">ZSAF01!$U$16</definedName>
    <definedName name="ZSAF01.3._T">ZSAF01!$V$16</definedName>
    <definedName name="ZSAF01.3._U">ZSAF01!$W$16</definedName>
    <definedName name="ZSAF01.3._V">ZSAF01!$X$16</definedName>
    <definedName name="ZSAF01.3.1._A">ZSAF01!$D$17</definedName>
    <definedName name="ZSAF01.3.1._B">ZSAF01!$E$17</definedName>
    <definedName name="ZSAF01.3.1._C">ZSAF01!$F$17</definedName>
    <definedName name="ZSAF01.3.1._D">ZSAF01!$G$17</definedName>
    <definedName name="ZSAF01.3.1._E">ZSAF01!$H$17</definedName>
    <definedName name="ZSAF01.3.1._F">ZSAF01!$I$17</definedName>
    <definedName name="ZSAF01.3.1._G">ZSAF01!$J$17</definedName>
    <definedName name="ZSAF01.3.1._H">ZSAF01!$K$17</definedName>
    <definedName name="ZSAF01.3.1._I">ZSAF01!$L$17</definedName>
    <definedName name="ZSAF01.3.1._J">ZSAF01!$M$17</definedName>
    <definedName name="ZSAF01.3.1._K">ZSAF01!$N$17</definedName>
    <definedName name="ZSAF01.3.1._L">ZSAF01!$O$17</definedName>
    <definedName name="ZSAF01.3.1._M">ZSAF01!$P$17</definedName>
    <definedName name="ZSAF01.3.1._N">ZSAF01!$Q$17</definedName>
    <definedName name="ZSAF01.3.1._O">ZSAF01!$R$17</definedName>
    <definedName name="ZSAF01.3.1._P">ZSAF01!$S$17</definedName>
    <definedName name="ZSAF01.3.1._R">ZSAF01!$T$17</definedName>
    <definedName name="ZSAF01.3.1._S">ZSAF01!$U$17</definedName>
    <definedName name="ZSAF01.3.1._T">ZSAF01!$V$17</definedName>
    <definedName name="ZSAF01.3.1._U">ZSAF01!$W$17</definedName>
    <definedName name="ZSAF01.3.1._V">ZSAF01!$X$17</definedName>
    <definedName name="ZSAF01.3.2._A">ZSAF01!$D$18</definedName>
    <definedName name="ZSAF01.3.2._B">ZSAF01!$E$18</definedName>
    <definedName name="ZSAF01.3.2._C">ZSAF01!$F$18</definedName>
    <definedName name="ZSAF01.3.2._D">ZSAF01!$G$18</definedName>
    <definedName name="ZSAF01.3.2._E">ZSAF01!$H$18</definedName>
    <definedName name="ZSAF01.3.2._F">ZSAF01!$I$18</definedName>
    <definedName name="ZSAF01.3.2._G">ZSAF01!$J$18</definedName>
    <definedName name="ZSAF01.3.2._H">ZSAF01!$K$18</definedName>
    <definedName name="ZSAF01.3.2._I">ZSAF01!$L$18</definedName>
    <definedName name="ZSAF01.3.2._J">ZSAF01!$M$18</definedName>
    <definedName name="ZSAF01.3.2._K">ZSAF01!$N$18</definedName>
    <definedName name="ZSAF01.3.2._L">ZSAF01!$O$18</definedName>
    <definedName name="ZSAF01.3.2._M">ZSAF01!$P$18</definedName>
    <definedName name="ZSAF01.3.2._N">ZSAF01!$Q$18</definedName>
    <definedName name="ZSAF01.3.2._O">ZSAF01!$R$18</definedName>
    <definedName name="ZSAF01.3.2._P">ZSAF01!$S$18</definedName>
    <definedName name="ZSAF01.3.2._R">ZSAF01!$T$18</definedName>
    <definedName name="ZSAF01.3.2._S">ZSAF01!$U$18</definedName>
    <definedName name="ZSAF01.3.2._T">ZSAF01!$V$18</definedName>
    <definedName name="ZSAF01.3.2._U">ZSAF01!$W$18</definedName>
    <definedName name="ZSAF01.3.2._V">ZSAF01!$X$18</definedName>
    <definedName name="ZSAF01.4._A">ZSAF01!$D$19</definedName>
    <definedName name="ZSAF01.4._B">ZSAF01!$E$19</definedName>
    <definedName name="ZSAF01.4._C">ZSAF01!$F$19</definedName>
    <definedName name="ZSAF01.4._D">ZSAF01!$G$19</definedName>
    <definedName name="ZSAF01.4._E">ZSAF01!$H$19</definedName>
    <definedName name="ZSAF01.4._F">ZSAF01!$I$19</definedName>
    <definedName name="ZSAF01.4._G">ZSAF01!$J$19</definedName>
    <definedName name="ZSAF01.4._H">ZSAF01!$K$19</definedName>
    <definedName name="ZSAF01.4._I">ZSAF01!$L$19</definedName>
    <definedName name="ZSAF01.4._J">ZSAF01!$M$19</definedName>
    <definedName name="ZSAF01.4._K">ZSAF01!$N$19</definedName>
    <definedName name="ZSAF01.4._L">ZSAF01!$O$19</definedName>
    <definedName name="ZSAF01.4._M">ZSAF01!$P$19</definedName>
    <definedName name="ZSAF01.4._N">ZSAF01!$Q$19</definedName>
    <definedName name="ZSAF01.4._O">ZSAF01!$R$19</definedName>
    <definedName name="ZSAF01.4._P">ZSAF01!$S$19</definedName>
    <definedName name="ZSAF01.4._R">ZSAF01!$T$19</definedName>
    <definedName name="ZSAF01.4._S">ZSAF01!$U$19</definedName>
    <definedName name="ZSAF01.4._T">ZSAF01!$V$19</definedName>
    <definedName name="ZSAF01.4._U">ZSAF01!$W$19</definedName>
    <definedName name="ZSAF01.4._V">ZSAF01!$X$19</definedName>
    <definedName name="ZSAF01.4.1._A">ZSAF01!$D$20</definedName>
    <definedName name="ZSAF01.4.1._B">ZSAF01!$E$20</definedName>
    <definedName name="ZSAF01.4.1._C">ZSAF01!$F$20</definedName>
    <definedName name="ZSAF01.4.1._D">ZSAF01!$G$20</definedName>
    <definedName name="ZSAF01.4.1._E">ZSAF01!$H$20</definedName>
    <definedName name="ZSAF01.4.1._F">ZSAF01!$I$20</definedName>
    <definedName name="ZSAF01.4.1._G">ZSAF01!$J$20</definedName>
    <definedName name="ZSAF01.4.1._H">ZSAF01!$K$20</definedName>
    <definedName name="ZSAF01.4.1._I">ZSAF01!$L$20</definedName>
    <definedName name="ZSAF01.4.1._J">ZSAF01!$M$20</definedName>
    <definedName name="ZSAF01.4.1._K">ZSAF01!$N$20</definedName>
    <definedName name="ZSAF01.4.1._L">ZSAF01!$O$20</definedName>
    <definedName name="ZSAF01.4.1._M">ZSAF01!$P$20</definedName>
    <definedName name="ZSAF01.4.1._N">ZSAF01!$Q$20</definedName>
    <definedName name="ZSAF01.4.1._O">ZSAF01!$R$20</definedName>
    <definedName name="ZSAF01.4.1._P">ZSAF01!$S$20</definedName>
    <definedName name="ZSAF01.4.1._R">ZSAF01!$T$20</definedName>
    <definedName name="ZSAF01.4.1._S">ZSAF01!$U$20</definedName>
    <definedName name="ZSAF01.4.1._T">ZSAF01!$V$20</definedName>
    <definedName name="ZSAF01.4.1._U">ZSAF01!$W$20</definedName>
    <definedName name="ZSAF01.4.1._V">ZSAF01!$X$20</definedName>
    <definedName name="ZSAF01.4.2._A">ZSAF01!$D$21</definedName>
    <definedName name="ZSAF01.4.2._B">ZSAF01!$E$21</definedName>
    <definedName name="ZSAF01.4.2._C">ZSAF01!$F$21</definedName>
    <definedName name="ZSAF01.4.2._D">ZSAF01!$G$21</definedName>
    <definedName name="ZSAF01.4.2._E">ZSAF01!$H$21</definedName>
    <definedName name="ZSAF01.4.2._F">ZSAF01!$I$21</definedName>
    <definedName name="ZSAF01.4.2._G">ZSAF01!$J$21</definedName>
    <definedName name="ZSAF01.4.2._H">ZSAF01!$K$21</definedName>
    <definedName name="ZSAF01.4.2._I">ZSAF01!$L$21</definedName>
    <definedName name="ZSAF01.4.2._J">ZSAF01!$M$21</definedName>
    <definedName name="ZSAF01.4.2._K">ZSAF01!$N$21</definedName>
    <definedName name="ZSAF01.4.2._L">ZSAF01!$O$21</definedName>
    <definedName name="ZSAF01.4.2._M">ZSAF01!$P$21</definedName>
    <definedName name="ZSAF01.4.2._N">ZSAF01!$Q$21</definedName>
    <definedName name="ZSAF01.4.2._O">ZSAF01!$R$21</definedName>
    <definedName name="ZSAF01.4.2._P">ZSAF01!$S$21</definedName>
    <definedName name="ZSAF01.4.2._R">ZSAF01!$T$21</definedName>
    <definedName name="ZSAF01.4.2._S">ZSAF01!$U$21</definedName>
    <definedName name="ZSAF01.4.2._T">ZSAF01!$V$21</definedName>
    <definedName name="ZSAF01.4.2._U">ZSAF01!$W$21</definedName>
    <definedName name="ZSAF01.4.2._V">ZSAF01!$X$21</definedName>
    <definedName name="ZSAF01.5._A">ZSAF01!$D$22</definedName>
    <definedName name="ZSAF01.5._B">ZSAF01!$E$22</definedName>
    <definedName name="ZSAF01.5._C">ZSAF01!$F$22</definedName>
    <definedName name="ZSAF01.5._D">ZSAF01!$G$22</definedName>
    <definedName name="ZSAF01.5._E">ZSAF01!$H$22</definedName>
    <definedName name="ZSAF01.5._F">ZSAF01!$I$22</definedName>
    <definedName name="ZSAF01.5._G">ZSAF01!$J$22</definedName>
    <definedName name="ZSAF01.5._H">ZSAF01!$K$22</definedName>
    <definedName name="ZSAF01.5._I">ZSAF01!$L$22</definedName>
    <definedName name="ZSAF01.5._J">ZSAF01!$M$22</definedName>
    <definedName name="ZSAF01.5._K">ZSAF01!$N$22</definedName>
    <definedName name="ZSAF01.5._L">ZSAF01!$O$22</definedName>
    <definedName name="ZSAF01.5._M">ZSAF01!$P$22</definedName>
    <definedName name="ZSAF01.5._N">ZSAF01!$Q$22</definedName>
    <definedName name="ZSAF01.5._O">ZSAF01!$R$22</definedName>
    <definedName name="ZSAF01.5._P">ZSAF01!$S$22</definedName>
    <definedName name="ZSAF01.5._R">ZSAF01!$T$22</definedName>
    <definedName name="ZSAF01.5._S">ZSAF01!$U$22</definedName>
    <definedName name="ZSAF01.5._T">ZSAF01!$V$22</definedName>
    <definedName name="ZSAF01.5._U">ZSAF01!$W$22</definedName>
    <definedName name="ZSAF01.5._V">ZSAF01!$X$22</definedName>
    <definedName name="ZSZF01.1._A">ZSZF01!$D$7</definedName>
    <definedName name="ZSZF01.1._B">ZSZF01!$E$7</definedName>
    <definedName name="ZSZF01.1._C">ZSZF01!$F$7</definedName>
    <definedName name="ZSZF01.1._D">ZSZF01!$G$7</definedName>
    <definedName name="ZSZF01.1._E">ZSZF01!$H$7</definedName>
    <definedName name="ZSZF01.1._F">ZSZF01!$I$7</definedName>
    <definedName name="ZSZF01.1._G">ZSZF01!$J$7</definedName>
    <definedName name="ZSZF01.1._H">ZSZF01!$K$7</definedName>
    <definedName name="ZSZF01.1._I">ZSZF01!$L$7</definedName>
    <definedName name="ZSZF01.1._J">ZSZF01!$M$7</definedName>
    <definedName name="ZSZF01.1._K">ZSZF01!$N$7</definedName>
    <definedName name="ZSZF01.1._L">ZSZF01!$O$7</definedName>
    <definedName name="ZSZF01.1._M">ZSZF01!$P$7</definedName>
    <definedName name="ZSZF01.1._N">ZSZF01!$Q$7</definedName>
    <definedName name="ZSZF01.1._O">ZSZF01!$R$7</definedName>
    <definedName name="ZSZF01.1._P">ZSZF01!$S$7</definedName>
    <definedName name="ZSZF01.1._R">ZSZF01!$T$7</definedName>
    <definedName name="ZSZF01.1._S">ZSZF01!$U$7</definedName>
    <definedName name="ZSZF01.1._T">ZSZF01!$V$7</definedName>
    <definedName name="ZSZF01.1._U">ZSZF01!$W$7</definedName>
    <definedName name="ZSZF01.1._V">ZSZF01!$X$7</definedName>
    <definedName name="ZSZF01.1.1._A">ZSZF01!$D$8</definedName>
    <definedName name="ZSZF01.1.1._B">ZSZF01!$E$8</definedName>
    <definedName name="ZSZF01.1.1._C">ZSZF01!$F$8</definedName>
    <definedName name="ZSZF01.1.1._D">ZSZF01!$G$8</definedName>
    <definedName name="ZSZF01.1.1._E">ZSZF01!$H$8</definedName>
    <definedName name="ZSZF01.1.1._F">ZSZF01!$I$8</definedName>
    <definedName name="ZSZF01.1.1._G">ZSZF01!$J$8</definedName>
    <definedName name="ZSZF01.1.1._H">ZSZF01!$K$8</definedName>
    <definedName name="ZSZF01.1.1._I">ZSZF01!$L$8</definedName>
    <definedName name="ZSZF01.1.1._J">ZSZF01!$M$8</definedName>
    <definedName name="ZSZF01.1.1._K">ZSZF01!$N$8</definedName>
    <definedName name="ZSZF01.1.1._L">ZSZF01!$O$8</definedName>
    <definedName name="ZSZF01.1.1._M">ZSZF01!$P$8</definedName>
    <definedName name="ZSZF01.1.1._N">ZSZF01!$Q$8</definedName>
    <definedName name="ZSZF01.1.1._O">ZSZF01!$R$8</definedName>
    <definedName name="ZSZF01.1.1._P">ZSZF01!$S$8</definedName>
    <definedName name="ZSZF01.1.1._R">ZSZF01!$T$8</definedName>
    <definedName name="ZSZF01.1.1._S">ZSZF01!$U$8</definedName>
    <definedName name="ZSZF01.1.1._T">ZSZF01!$V$8</definedName>
    <definedName name="ZSZF01.1.1._U">ZSZF01!$W$8</definedName>
    <definedName name="ZSZF01.1.1._V">ZSZF01!$X$8</definedName>
    <definedName name="ZSZF01.1.2._A">ZSZF01!$D$9</definedName>
    <definedName name="ZSZF01.1.2._B">ZSZF01!$E$9</definedName>
    <definedName name="ZSZF01.1.2._C">ZSZF01!$F$9</definedName>
    <definedName name="ZSZF01.1.2._D">ZSZF01!$G$9</definedName>
    <definedName name="ZSZF01.1.2._E">ZSZF01!$H$9</definedName>
    <definedName name="ZSZF01.1.2._F">ZSZF01!$I$9</definedName>
    <definedName name="ZSZF01.1.2._G">ZSZF01!$J$9</definedName>
    <definedName name="ZSZF01.1.2._H">ZSZF01!$K$9</definedName>
    <definedName name="ZSZF01.1.2._I">ZSZF01!$L$9</definedName>
    <definedName name="ZSZF01.1.2._J">ZSZF01!$M$9</definedName>
    <definedName name="ZSZF01.1.2._K">ZSZF01!$N$9</definedName>
    <definedName name="ZSZF01.1.2._L">ZSZF01!$O$9</definedName>
    <definedName name="ZSZF01.1.2._M">ZSZF01!$P$9</definedName>
    <definedName name="ZSZF01.1.2._N">ZSZF01!$Q$9</definedName>
    <definedName name="ZSZF01.1.2._O">ZSZF01!$R$9</definedName>
    <definedName name="ZSZF01.1.2._P">ZSZF01!$S$9</definedName>
    <definedName name="ZSZF01.1.2._R">ZSZF01!$T$9</definedName>
    <definedName name="ZSZF01.1.2._S">ZSZF01!$U$9</definedName>
    <definedName name="ZSZF01.1.2._T">ZSZF01!$V$9</definedName>
    <definedName name="ZSZF01.1.2._U">ZSZF01!$W$9</definedName>
    <definedName name="ZSZF01.1.2._V">ZSZF01!$X$9</definedName>
    <definedName name="ZSZF01.1.3._A">ZSZF01!$D$10</definedName>
    <definedName name="ZSZF01.1.3._B">ZSZF01!$E$10</definedName>
    <definedName name="ZSZF01.1.3._C">ZSZF01!$F$10</definedName>
    <definedName name="ZSZF01.1.3._D">ZSZF01!$G$10</definedName>
    <definedName name="ZSZF01.1.3._E">ZSZF01!$H$10</definedName>
    <definedName name="ZSZF01.1.3._F">ZSZF01!$I$10</definedName>
    <definedName name="ZSZF01.1.3._G">ZSZF01!$J$10</definedName>
    <definedName name="ZSZF01.1.3._H">ZSZF01!$K$10</definedName>
    <definedName name="ZSZF01.1.3._I">ZSZF01!$L$10</definedName>
    <definedName name="ZSZF01.1.3._J">ZSZF01!$M$10</definedName>
    <definedName name="ZSZF01.1.3._K">ZSZF01!$N$10</definedName>
    <definedName name="ZSZF01.1.3._L">ZSZF01!$O$10</definedName>
    <definedName name="ZSZF01.1.3._M">ZSZF01!$P$10</definedName>
    <definedName name="ZSZF01.1.3._N">ZSZF01!$Q$10</definedName>
    <definedName name="ZSZF01.1.3._O">ZSZF01!$R$10</definedName>
    <definedName name="ZSZF01.1.3._P">ZSZF01!$S$10</definedName>
    <definedName name="ZSZF01.1.3._R">ZSZF01!$T$10</definedName>
    <definedName name="ZSZF01.1.3._S">ZSZF01!$U$10</definedName>
    <definedName name="ZSZF01.1.3._T">ZSZF01!$V$10</definedName>
    <definedName name="ZSZF01.1.3._U">ZSZF01!$W$10</definedName>
    <definedName name="ZSZF01.1.3._V">ZSZF01!$X$10</definedName>
    <definedName name="ZSZF01.1.4._A">ZSZF01!$D$11</definedName>
    <definedName name="ZSZF01.1.4._B">ZSZF01!$E$11</definedName>
    <definedName name="ZSZF01.1.4._C">ZSZF01!$F$11</definedName>
    <definedName name="ZSZF01.1.4._D">ZSZF01!$G$11</definedName>
    <definedName name="ZSZF01.1.4._E">ZSZF01!$H$11</definedName>
    <definedName name="ZSZF01.1.4._F">ZSZF01!$I$11</definedName>
    <definedName name="ZSZF01.1.4._G">ZSZF01!$J$11</definedName>
    <definedName name="ZSZF01.1.4._H">ZSZF01!$K$11</definedName>
    <definedName name="ZSZF01.1.4._I">ZSZF01!$L$11</definedName>
    <definedName name="ZSZF01.1.4._J">ZSZF01!$M$11</definedName>
    <definedName name="ZSZF01.1.4._K">ZSZF01!$N$11</definedName>
    <definedName name="ZSZF01.1.4._L">ZSZF01!$O$11</definedName>
    <definedName name="ZSZF01.1.4._M">ZSZF01!$P$11</definedName>
    <definedName name="ZSZF01.1.4._N">ZSZF01!$Q$11</definedName>
    <definedName name="ZSZF01.1.4._O">ZSZF01!$R$11</definedName>
    <definedName name="ZSZF01.1.4._P">ZSZF01!$S$11</definedName>
    <definedName name="ZSZF01.1.4._R">ZSZF01!$T$11</definedName>
    <definedName name="ZSZF01.1.4._S">ZSZF01!$U$11</definedName>
    <definedName name="ZSZF01.1.4._T">ZSZF01!$V$11</definedName>
    <definedName name="ZSZF01.1.4._U">ZSZF01!$W$11</definedName>
    <definedName name="ZSZF01.1.4._V">ZSZF01!$X$11</definedName>
    <definedName name="ZSZF01.2._A">ZSZF01!$D$12</definedName>
    <definedName name="ZSZF01.2._B">ZSZF01!$E$12</definedName>
    <definedName name="ZSZF01.2._C">ZSZF01!$F$12</definedName>
    <definedName name="ZSZF01.2._D">ZSZF01!$G$12</definedName>
    <definedName name="ZSZF01.2._E">ZSZF01!$H$12</definedName>
    <definedName name="ZSZF01.2._F">ZSZF01!$I$12</definedName>
    <definedName name="ZSZF01.2._G">ZSZF01!$J$12</definedName>
    <definedName name="ZSZF01.2._H">ZSZF01!$K$12</definedName>
    <definedName name="ZSZF01.2._I">ZSZF01!$L$12</definedName>
    <definedName name="ZSZF01.2._J">ZSZF01!$M$12</definedName>
    <definedName name="ZSZF01.2._K">ZSZF01!$N$12</definedName>
    <definedName name="ZSZF01.2._L">ZSZF01!$O$12</definedName>
    <definedName name="ZSZF01.2._M">ZSZF01!$P$12</definedName>
    <definedName name="ZSZF01.2._N">ZSZF01!$Q$12</definedName>
    <definedName name="ZSZF01.2._O">ZSZF01!$R$12</definedName>
    <definedName name="ZSZF01.2._P">ZSZF01!$S$12</definedName>
    <definedName name="ZSZF01.2._R">ZSZF01!$T$12</definedName>
    <definedName name="ZSZF01.2._S">ZSZF01!$U$12</definedName>
    <definedName name="ZSZF01.2._T">ZSZF01!$V$12</definedName>
    <definedName name="ZSZF01.2._U">ZSZF01!$W$12</definedName>
    <definedName name="ZSZF01.2._V">ZSZF01!$X$12</definedName>
    <definedName name="ZSZF01.2.1._A">ZSZF01!$D$13</definedName>
    <definedName name="ZSZF01.2.1._B">ZSZF01!$E$13</definedName>
    <definedName name="ZSZF01.2.1._C">ZSZF01!$F$13</definedName>
    <definedName name="ZSZF01.2.1._D">ZSZF01!$G$13</definedName>
    <definedName name="ZSZF01.2.1._E">ZSZF01!$H$13</definedName>
    <definedName name="ZSZF01.2.1._F">ZSZF01!$I$13</definedName>
    <definedName name="ZSZF01.2.1._G">ZSZF01!$J$13</definedName>
    <definedName name="ZSZF01.2.1._H">ZSZF01!$K$13</definedName>
    <definedName name="ZSZF01.2.1._I">ZSZF01!$L$13</definedName>
    <definedName name="ZSZF01.2.1._J">ZSZF01!$M$13</definedName>
    <definedName name="ZSZF01.2.1._K">ZSZF01!$N$13</definedName>
    <definedName name="ZSZF01.2.1._L">ZSZF01!$O$13</definedName>
    <definedName name="ZSZF01.2.1._M">ZSZF01!$P$13</definedName>
    <definedName name="ZSZF01.2.1._N">ZSZF01!$Q$13</definedName>
    <definedName name="ZSZF01.2.1._O">ZSZF01!$R$13</definedName>
    <definedName name="ZSZF01.2.1._P">ZSZF01!$S$13</definedName>
    <definedName name="ZSZF01.2.1._R">ZSZF01!$T$13</definedName>
    <definedName name="ZSZF01.2.1._S">ZSZF01!$U$13</definedName>
    <definedName name="ZSZF01.2.1._T">ZSZF01!$V$13</definedName>
    <definedName name="ZSZF01.2.1._U">ZSZF01!$W$13</definedName>
    <definedName name="ZSZF01.2.1._V">ZSZF01!$X$13</definedName>
    <definedName name="ZSZF01.2.2._A">ZSZF01!$D$14</definedName>
    <definedName name="ZSZF01.2.2._B">ZSZF01!$E$14</definedName>
    <definedName name="ZSZF01.2.2._C">ZSZF01!$F$14</definedName>
    <definedName name="ZSZF01.2.2._D">ZSZF01!$G$14</definedName>
    <definedName name="ZSZF01.2.2._E">ZSZF01!$H$14</definedName>
    <definedName name="ZSZF01.2.2._F">ZSZF01!$I$14</definedName>
    <definedName name="ZSZF01.2.2._G">ZSZF01!$J$14</definedName>
    <definedName name="ZSZF01.2.2._H">ZSZF01!$K$14</definedName>
    <definedName name="ZSZF01.2.2._I">ZSZF01!$L$14</definedName>
    <definedName name="ZSZF01.2.2._J">ZSZF01!$M$14</definedName>
    <definedName name="ZSZF01.2.2._K">ZSZF01!$N$14</definedName>
    <definedName name="ZSZF01.2.2._L">ZSZF01!$O$14</definedName>
    <definedName name="ZSZF01.2.2._M">ZSZF01!$P$14</definedName>
    <definedName name="ZSZF01.2.2._N">ZSZF01!$Q$14</definedName>
    <definedName name="ZSZF01.2.2._O">ZSZF01!$R$14</definedName>
    <definedName name="ZSZF01.2.2._P">ZSZF01!$S$14</definedName>
    <definedName name="ZSZF01.2.2._R">ZSZF01!$T$14</definedName>
    <definedName name="ZSZF01.2.2._S">ZSZF01!$U$14</definedName>
    <definedName name="ZSZF01.2.2._T">ZSZF01!$V$14</definedName>
    <definedName name="ZSZF01.2.2._U">ZSZF01!$W$14</definedName>
    <definedName name="ZSZF01.2.2._V">ZSZF01!$X$14</definedName>
    <definedName name="ZSZF01.2.3._A">ZSZF01!$D$15</definedName>
    <definedName name="ZSZF01.2.3._B">ZSZF01!$E$15</definedName>
    <definedName name="ZSZF01.2.3._C">ZSZF01!$F$15</definedName>
    <definedName name="ZSZF01.2.3._D">ZSZF01!$G$15</definedName>
    <definedName name="ZSZF01.2.3._E">ZSZF01!$H$15</definedName>
    <definedName name="ZSZF01.2.3._F">ZSZF01!$I$15</definedName>
    <definedName name="ZSZF01.2.3._G">ZSZF01!$J$15</definedName>
    <definedName name="ZSZF01.2.3._H">ZSZF01!$K$15</definedName>
    <definedName name="ZSZF01.2.3._I">ZSZF01!$L$15</definedName>
    <definedName name="ZSZF01.2.3._J">ZSZF01!$M$15</definedName>
    <definedName name="ZSZF01.2.3._K">ZSZF01!$N$15</definedName>
    <definedName name="ZSZF01.2.3._L">ZSZF01!$O$15</definedName>
    <definedName name="ZSZF01.2.3._M">ZSZF01!$P$15</definedName>
    <definedName name="ZSZF01.2.3._N">ZSZF01!$Q$15</definedName>
    <definedName name="ZSZF01.2.3._O">ZSZF01!$R$15</definedName>
    <definedName name="ZSZF01.2.3._P">ZSZF01!$S$15</definedName>
    <definedName name="ZSZF01.2.3._R">ZSZF01!$T$15</definedName>
    <definedName name="ZSZF01.2.3._S">ZSZF01!$U$15</definedName>
    <definedName name="ZSZF01.2.3._T">ZSZF01!$V$15</definedName>
    <definedName name="ZSZF01.2.3._U">ZSZF01!$W$15</definedName>
    <definedName name="ZSZF01.2.3._V">ZSZF01!$X$15</definedName>
    <definedName name="ZSZF01.3._A">ZSZF01!$D$16</definedName>
    <definedName name="ZSZF01.3._B">ZSZF01!$E$16</definedName>
    <definedName name="ZSZF01.3._C">ZSZF01!$F$16</definedName>
    <definedName name="ZSZF01.3._D">ZSZF01!$G$16</definedName>
    <definedName name="ZSZF01.3._E">ZSZF01!$H$16</definedName>
    <definedName name="ZSZF01.3._F">ZSZF01!$I$16</definedName>
    <definedName name="ZSZF01.3._G">ZSZF01!$J$16</definedName>
    <definedName name="ZSZF01.3._H">ZSZF01!$K$16</definedName>
    <definedName name="ZSZF01.3._I">ZSZF01!$L$16</definedName>
    <definedName name="ZSZF01.3._J">ZSZF01!$M$16</definedName>
    <definedName name="ZSZF01.3._K">ZSZF01!$N$16</definedName>
    <definedName name="ZSZF01.3._L">ZSZF01!$O$16</definedName>
    <definedName name="ZSZF01.3._M">ZSZF01!$P$16</definedName>
    <definedName name="ZSZF01.3._N">ZSZF01!$Q$16</definedName>
    <definedName name="ZSZF01.3._O">ZSZF01!$R$16</definedName>
    <definedName name="ZSZF01.3._P">ZSZF01!$S$16</definedName>
    <definedName name="ZSZF01.3._R">ZSZF01!$T$16</definedName>
    <definedName name="ZSZF01.3._S">ZSZF01!$U$16</definedName>
    <definedName name="ZSZF01.3._T">ZSZF01!$V$16</definedName>
    <definedName name="ZSZF01.3._U">ZSZF01!$W$16</definedName>
    <definedName name="ZSZF01.3._V">ZSZF01!$X$16</definedName>
    <definedName name="ZW01.1._A">'ZW01'!$D$7</definedName>
    <definedName name="ZW01.1._B">'ZW01'!$E$7</definedName>
    <definedName name="ZW01.1._C">'ZW01'!$F$7</definedName>
    <definedName name="ZW01.1._D">'ZW01'!$G$7</definedName>
    <definedName name="ZW01.1._E">'ZW01'!$H$7</definedName>
    <definedName name="ZW01.1._F">'ZW01'!$I$7</definedName>
    <definedName name="ZW01.1._G">'ZW01'!$J$7</definedName>
    <definedName name="ZW01.1._H">'ZW01'!$K$7</definedName>
    <definedName name="ZW01.1._I">'ZW01'!$L$7</definedName>
    <definedName name="ZW01.1._J">'ZW01'!$M$7</definedName>
    <definedName name="ZW01.1._K">'ZW01'!$N$7</definedName>
    <definedName name="ZW01.1._L">'ZW01'!$O$7</definedName>
    <definedName name="ZW01.2._A">'ZW01'!$D$8</definedName>
    <definedName name="ZW01.2._B">'ZW01'!$E$8</definedName>
    <definedName name="ZW01.2._C">'ZW01'!$F$8</definedName>
    <definedName name="ZW01.2._D">'ZW01'!$G$8</definedName>
    <definedName name="ZW01.2._E">'ZW01'!$H$8</definedName>
    <definedName name="ZW01.2._F">'ZW01'!$I$8</definedName>
    <definedName name="ZW01.2._G">'ZW01'!$J$8</definedName>
    <definedName name="ZW01.2._H">'ZW01'!$K$8</definedName>
    <definedName name="ZW01.2._I">'ZW01'!$L$8</definedName>
    <definedName name="ZW01.2._J">'ZW01'!$M$8</definedName>
    <definedName name="ZW01.2._K">'ZW01'!$N$8</definedName>
    <definedName name="ZW01.2._L">'ZW01'!$O$8</definedName>
    <definedName name="ZW01.3._A">'ZW01'!$D$9</definedName>
    <definedName name="ZW01.3._B">'ZW01'!$E$9</definedName>
    <definedName name="ZW01.3._C">'ZW01'!$F$9</definedName>
    <definedName name="ZW01.3._D">'ZW01'!$G$9</definedName>
    <definedName name="ZW01.3._E">'ZW01'!$H$9</definedName>
    <definedName name="ZW01.3._F">'ZW01'!$I$9</definedName>
    <definedName name="ZW01.3._G">'ZW01'!$J$9</definedName>
    <definedName name="ZW01.3._H">'ZW01'!$K$9</definedName>
    <definedName name="ZW01.3._I">'ZW01'!$L$9</definedName>
    <definedName name="ZW01.3._J">'ZW01'!$M$9</definedName>
    <definedName name="ZW01.3._K">'ZW01'!$N$9</definedName>
    <definedName name="ZW01.3._L">'ZW01'!$O$9</definedName>
    <definedName name="ZW01.4._A">'ZW01'!$D$10</definedName>
    <definedName name="ZW01.4._B">'ZW01'!$E$10</definedName>
    <definedName name="ZW01.4._C">'ZW01'!$F$10</definedName>
    <definedName name="ZW01.4._D">'ZW01'!$G$10</definedName>
    <definedName name="ZW01.4._E">'ZW01'!$H$10</definedName>
    <definedName name="ZW01.4._F">'ZW01'!$I$10</definedName>
    <definedName name="ZW01.4._G">'ZW01'!$J$10</definedName>
    <definedName name="ZW01.4._H">'ZW01'!$K$10</definedName>
    <definedName name="ZW01.4._I">'ZW01'!$L$10</definedName>
    <definedName name="ZW01.4._J">'ZW01'!$M$10</definedName>
    <definedName name="ZW01.4._K">'ZW01'!$N$10</definedName>
    <definedName name="ZW01.4._L">'ZW01'!$O$10</definedName>
    <definedName name="ZW01.5._A">'ZW01'!$D$11</definedName>
    <definedName name="ZW01.5._B">'ZW01'!$E$11</definedName>
    <definedName name="ZW01.5._C">'ZW01'!$F$11</definedName>
    <definedName name="ZW01.5._D">'ZW01'!$G$11</definedName>
    <definedName name="ZW01.5._E">'ZW01'!$H$11</definedName>
    <definedName name="ZW01.5._F">'ZW01'!$I$11</definedName>
    <definedName name="ZW01.5._G">'ZW01'!$J$11</definedName>
    <definedName name="ZW01.5._H">'ZW01'!$K$11</definedName>
    <definedName name="ZW01.5._I">'ZW01'!$L$11</definedName>
    <definedName name="ZW01.5._J">'ZW01'!$M$11</definedName>
    <definedName name="ZW01.5._K">'ZW01'!$N$11</definedName>
    <definedName name="ZW01.5._L">'ZW01'!$O$11</definedName>
    <definedName name="ZW01.6._A">'ZW01'!$D$12</definedName>
    <definedName name="ZW01.6._B">'ZW01'!$E$12</definedName>
    <definedName name="ZW01.6._C">'ZW01'!$F$12</definedName>
    <definedName name="ZW01.6._D">'ZW01'!$G$12</definedName>
    <definedName name="ZW01.6._E">'ZW01'!$H$12</definedName>
    <definedName name="ZW01.6._F">'ZW01'!$I$12</definedName>
    <definedName name="ZW01.6._G">'ZW01'!$J$12</definedName>
    <definedName name="ZW01.6._H">'ZW01'!$K$12</definedName>
    <definedName name="ZW01.6._I">'ZW01'!$L$12</definedName>
    <definedName name="ZW01.6._J">'ZW01'!$M$12</definedName>
    <definedName name="ZW01.6._K">'ZW01'!$N$12</definedName>
    <definedName name="ZW01.6._L">'ZW01'!$O$12</definedName>
    <definedName name="ZW01.7._A">'ZW01'!$D$13</definedName>
    <definedName name="ZW01.7._B">'ZW01'!$E$13</definedName>
    <definedName name="ZW01.7._C">'ZW01'!$F$13</definedName>
    <definedName name="ZW01.7._D">'ZW01'!$G$13</definedName>
    <definedName name="ZW01.7._E">'ZW01'!$H$13</definedName>
    <definedName name="ZW01.7._F">'ZW01'!$I$13</definedName>
    <definedName name="ZW01.7._G">'ZW01'!$J$13</definedName>
    <definedName name="ZW01.7._H">'ZW01'!$K$13</definedName>
    <definedName name="ZW01.7._I">'ZW01'!$L$13</definedName>
    <definedName name="ZW01.7._J">'ZW01'!$M$13</definedName>
    <definedName name="ZW01.7._K">'ZW01'!$N$13</definedName>
    <definedName name="ZW01.7._L">'ZW01'!$O$13</definedName>
    <definedName name="ZW02.1._A">'ZW02'!$D$6</definedName>
    <definedName name="ZW02.1._B">'ZW02'!$E$6</definedName>
    <definedName name="ZW02.1._C">'ZW02'!$F$6</definedName>
    <definedName name="ZW02.1._D">'ZW02'!$G$6</definedName>
    <definedName name="ZW02.1._E">'ZW02'!$H$6</definedName>
    <definedName name="ZW02.1._F">'ZW02'!$I$6</definedName>
    <definedName name="ZW02.2._A">'ZW02'!$D$7</definedName>
    <definedName name="ZW02.2._B">'ZW02'!$E$7</definedName>
    <definedName name="ZW02.2._C">'ZW02'!$F$7</definedName>
    <definedName name="ZW02.2._D">'ZW02'!$G$7</definedName>
    <definedName name="ZW02.2._E">'ZW02'!$H$7</definedName>
    <definedName name="ZW02.2._F">'ZW02'!$I$7</definedName>
    <definedName name="ZW02.3._A">'ZW02'!$D$8</definedName>
    <definedName name="ZW02.3._B">'ZW02'!$E$8</definedName>
    <definedName name="ZW02.3._C">'ZW02'!$F$8</definedName>
    <definedName name="ZW02.3._D">'ZW02'!$G$8</definedName>
    <definedName name="ZW02.3._E">'ZW02'!$H$8</definedName>
    <definedName name="ZW02.3._F">'ZW02'!$I$8</definedName>
    <definedName name="ZW02.4._A">'ZW02'!$D$9</definedName>
    <definedName name="ZW02.4._B">'ZW02'!$E$9</definedName>
    <definedName name="ZW02.4._C">'ZW02'!$F$9</definedName>
    <definedName name="ZW02.4._D">'ZW02'!$G$9</definedName>
    <definedName name="ZW02.4._E">'ZW02'!$H$9</definedName>
    <definedName name="ZW02.4._F">'ZW02'!$I$9</definedName>
    <definedName name="ZW02.5._A">'ZW02'!$D$10</definedName>
    <definedName name="ZW02.5._B">'ZW02'!$E$10</definedName>
    <definedName name="ZW02.5._C">'ZW02'!$F$10</definedName>
    <definedName name="ZW02.5._D">'ZW02'!$G$10</definedName>
    <definedName name="ZW02.5._E">'ZW02'!$H$10</definedName>
    <definedName name="ZW02.5._F">'ZW02'!$I$10</definedName>
    <definedName name="ZW03.1._A">'ZW03'!$D$6</definedName>
    <definedName name="ZW03.1._B">'ZW03'!$E$6</definedName>
    <definedName name="ZW03.2._A">'ZW03'!$D$7</definedName>
    <definedName name="ZW03.2._B">'ZW03'!$E$7</definedName>
    <definedName name="ZW03.3._A">'ZW03'!$D$8</definedName>
    <definedName name="ZW03.3._B">'ZW03'!$E$8</definedName>
    <definedName name="ZW03.4._A">'ZW03'!$D$9</definedName>
    <definedName name="ZW03.4._B">'ZW03'!$E$9</definedName>
    <definedName name="ZW03.5._A">'ZW03'!$D$10</definedName>
    <definedName name="ZW03.5._B">'ZW03'!$E$10</definedName>
    <definedName name="ZW03.6._A">'ZW03'!$D$11</definedName>
    <definedName name="ZW03.6._B">'ZW03'!$E$11</definedName>
    <definedName name="ZW03.7._A">'ZW03'!$D$12</definedName>
    <definedName name="ZW03.7._B">'ZW03'!$E$12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5" l="1"/>
  <c r="E7" i="64" l="1"/>
  <c r="E8" i="64"/>
  <c r="E9" i="64"/>
  <c r="E10" i="64"/>
  <c r="E11" i="64"/>
  <c r="E12" i="64"/>
  <c r="E6" i="64"/>
  <c r="E6" i="58"/>
  <c r="H8" i="65"/>
  <c r="H9" i="65"/>
  <c r="H10" i="65"/>
  <c r="H11" i="65"/>
  <c r="H12" i="65"/>
  <c r="H13" i="65"/>
  <c r="H14" i="65"/>
  <c r="H15" i="65"/>
  <c r="H16" i="65"/>
  <c r="H7" i="65"/>
  <c r="H18" i="65" l="1"/>
  <c r="H17" i="65"/>
  <c r="E21" i="32"/>
  <c r="F22" i="65" l="1"/>
  <c r="L8" i="67"/>
  <c r="L7" i="67"/>
  <c r="E29" i="34"/>
  <c r="E30" i="34"/>
  <c r="E31" i="34"/>
  <c r="F21" i="65"/>
  <c r="D10" i="67" l="1"/>
  <c r="G61" i="1" s="1"/>
  <c r="G60" i="1"/>
  <c r="D14" i="64"/>
  <c r="G59" i="1" s="1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7" i="39"/>
  <c r="M8" i="30"/>
  <c r="M9" i="30"/>
  <c r="M10" i="30"/>
  <c r="M11" i="30"/>
  <c r="M12" i="30"/>
  <c r="M13" i="30"/>
  <c r="M14" i="30"/>
  <c r="M15" i="30"/>
  <c r="M16" i="30"/>
  <c r="M17" i="30"/>
  <c r="M18" i="30"/>
  <c r="M19" i="30"/>
  <c r="M7" i="30"/>
  <c r="J9" i="60" l="1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8" i="60"/>
  <c r="F15" i="28"/>
  <c r="E10" i="57" l="1"/>
  <c r="E6" i="32" l="1"/>
  <c r="I8" i="33" l="1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7" i="33"/>
  <c r="H7" i="41" l="1"/>
  <c r="H8" i="41"/>
  <c r="H9" i="41"/>
  <c r="H10" i="41"/>
  <c r="H11" i="41"/>
  <c r="H12" i="41"/>
  <c r="H13" i="41"/>
  <c r="H14" i="41"/>
  <c r="H15" i="41"/>
  <c r="H16" i="41"/>
  <c r="H6" i="41"/>
  <c r="E16" i="29"/>
  <c r="F16" i="29"/>
  <c r="G16" i="29"/>
  <c r="H16" i="29"/>
  <c r="I16" i="29"/>
  <c r="J16" i="29"/>
  <c r="K16" i="29"/>
  <c r="L16" i="29"/>
  <c r="M16" i="29"/>
  <c r="N16" i="29"/>
  <c r="O16" i="29"/>
  <c r="D16" i="29"/>
  <c r="R11" i="15" l="1"/>
  <c r="R10" i="15"/>
  <c r="R9" i="15"/>
  <c r="R8" i="15"/>
  <c r="R7" i="15"/>
  <c r="F9" i="35"/>
  <c r="F8" i="35"/>
  <c r="D28" i="33" l="1"/>
  <c r="G50" i="1" s="1"/>
  <c r="R12" i="15" l="1"/>
  <c r="D45" i="34"/>
  <c r="E15" i="12" l="1"/>
  <c r="F15" i="12"/>
  <c r="G15" i="12"/>
  <c r="H15" i="12"/>
  <c r="I15" i="12"/>
  <c r="J15" i="12"/>
  <c r="D15" i="12"/>
  <c r="H17" i="16"/>
  <c r="G17" i="16"/>
  <c r="F17" i="16"/>
  <c r="E17" i="16"/>
  <c r="D17" i="16"/>
  <c r="E32" i="6"/>
  <c r="F32" i="6"/>
  <c r="G32" i="6"/>
  <c r="H32" i="6"/>
  <c r="D32" i="6"/>
  <c r="D13" i="13" l="1"/>
  <c r="R8" i="52" l="1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29" i="52"/>
  <c r="R30" i="52"/>
  <c r="R31" i="52"/>
  <c r="R32" i="52"/>
  <c r="R33" i="52"/>
  <c r="R34" i="52"/>
  <c r="R35" i="52"/>
  <c r="R36" i="52"/>
  <c r="R37" i="52"/>
  <c r="R38" i="52"/>
  <c r="R39" i="52"/>
  <c r="R40" i="52"/>
  <c r="R41" i="52"/>
  <c r="R42" i="52"/>
  <c r="R43" i="52"/>
  <c r="R44" i="52"/>
  <c r="R45" i="52"/>
  <c r="R46" i="52"/>
  <c r="R47" i="52"/>
  <c r="R48" i="52"/>
  <c r="R49" i="52"/>
  <c r="R50" i="52"/>
  <c r="R51" i="52"/>
  <c r="R52" i="52"/>
  <c r="R53" i="52"/>
  <c r="R54" i="52"/>
  <c r="R55" i="52"/>
  <c r="R56" i="52"/>
  <c r="R7" i="52"/>
  <c r="Q8" i="52"/>
  <c r="Q9" i="52"/>
  <c r="Q10" i="52"/>
  <c r="Q11" i="52"/>
  <c r="Q12" i="52"/>
  <c r="Q13" i="52"/>
  <c r="Q14" i="52"/>
  <c r="Q15" i="52"/>
  <c r="Q16" i="52"/>
  <c r="Q17" i="52"/>
  <c r="Q18" i="52"/>
  <c r="Q19" i="52"/>
  <c r="Q20" i="52"/>
  <c r="Q21" i="52"/>
  <c r="Q22" i="52"/>
  <c r="Q23" i="52"/>
  <c r="Q24" i="52"/>
  <c r="Q25" i="52"/>
  <c r="Q26" i="52"/>
  <c r="Q27" i="52"/>
  <c r="Q28" i="52"/>
  <c r="Q29" i="52"/>
  <c r="Q30" i="52"/>
  <c r="Q31" i="52"/>
  <c r="Q32" i="52"/>
  <c r="Q33" i="52"/>
  <c r="Q34" i="52"/>
  <c r="Q35" i="52"/>
  <c r="Q36" i="52"/>
  <c r="Q37" i="52"/>
  <c r="Q38" i="52"/>
  <c r="Q39" i="52"/>
  <c r="Q40" i="52"/>
  <c r="Q41" i="52"/>
  <c r="Q42" i="52"/>
  <c r="Q43" i="52"/>
  <c r="Q44" i="52"/>
  <c r="Q45" i="52"/>
  <c r="Q46" i="52"/>
  <c r="Q47" i="52"/>
  <c r="Q48" i="52"/>
  <c r="Q49" i="52"/>
  <c r="Q50" i="52"/>
  <c r="Q51" i="52"/>
  <c r="Q52" i="52"/>
  <c r="Q53" i="52"/>
  <c r="Q54" i="52"/>
  <c r="Q55" i="52"/>
  <c r="Q56" i="52"/>
  <c r="Q7" i="52"/>
  <c r="J14" i="16"/>
  <c r="J11" i="16"/>
  <c r="J7" i="16"/>
  <c r="J8" i="16"/>
  <c r="J9" i="16"/>
  <c r="J10" i="16"/>
  <c r="J12" i="16"/>
  <c r="J13" i="16"/>
  <c r="J6" i="16"/>
  <c r="L8" i="12"/>
  <c r="L9" i="12"/>
  <c r="L10" i="12"/>
  <c r="L11" i="12"/>
  <c r="L12" i="12"/>
  <c r="L7" i="12"/>
  <c r="E28" i="60" l="1"/>
  <c r="F28" i="60"/>
  <c r="G28" i="60"/>
  <c r="H28" i="60"/>
  <c r="I28" i="60"/>
  <c r="E23" i="50"/>
  <c r="F23" i="50"/>
  <c r="G23" i="50"/>
  <c r="H23" i="50"/>
  <c r="I23" i="50"/>
  <c r="J23" i="50"/>
  <c r="K23" i="50"/>
  <c r="D23" i="50"/>
  <c r="E22" i="50"/>
  <c r="F22" i="50"/>
  <c r="G22" i="50"/>
  <c r="H22" i="50"/>
  <c r="I22" i="50"/>
  <c r="J22" i="50"/>
  <c r="K22" i="50"/>
  <c r="D22" i="50"/>
  <c r="E21" i="50"/>
  <c r="F21" i="50"/>
  <c r="G21" i="50"/>
  <c r="H21" i="50"/>
  <c r="I21" i="50"/>
  <c r="J21" i="50"/>
  <c r="K21" i="50"/>
  <c r="D21" i="50"/>
  <c r="E26" i="48"/>
  <c r="F26" i="48"/>
  <c r="G26" i="48"/>
  <c r="H26" i="48"/>
  <c r="I26" i="48"/>
  <c r="J26" i="48"/>
  <c r="K26" i="48"/>
  <c r="L26" i="48"/>
  <c r="E27" i="48"/>
  <c r="F27" i="48"/>
  <c r="G27" i="48"/>
  <c r="H27" i="48"/>
  <c r="I27" i="48"/>
  <c r="J27" i="48"/>
  <c r="K27" i="48"/>
  <c r="L27" i="48"/>
  <c r="E25" i="48"/>
  <c r="F25" i="48"/>
  <c r="G25" i="48"/>
  <c r="H25" i="48"/>
  <c r="I25" i="48"/>
  <c r="J25" i="48"/>
  <c r="K25" i="48"/>
  <c r="L25" i="48"/>
  <c r="E15" i="31"/>
  <c r="E13" i="47"/>
  <c r="F13" i="47"/>
  <c r="G13" i="47"/>
  <c r="H13" i="47"/>
  <c r="I13" i="47"/>
  <c r="E19" i="23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E22" i="44"/>
  <c r="F22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S22" i="44"/>
  <c r="T22" i="44"/>
  <c r="U22" i="44"/>
  <c r="V22" i="44"/>
  <c r="W22" i="44"/>
  <c r="X22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E28" i="43"/>
  <c r="F28" i="43"/>
  <c r="G28" i="43"/>
  <c r="H28" i="43"/>
  <c r="I28" i="43"/>
  <c r="J28" i="43"/>
  <c r="E27" i="43"/>
  <c r="F27" i="43"/>
  <c r="G27" i="43"/>
  <c r="H27" i="43"/>
  <c r="I27" i="43"/>
  <c r="J27" i="43"/>
  <c r="E29" i="43"/>
  <c r="F29" i="43"/>
  <c r="G29" i="43"/>
  <c r="H29" i="43"/>
  <c r="I29" i="43"/>
  <c r="J29" i="43"/>
  <c r="E50" i="27"/>
  <c r="F50" i="27"/>
  <c r="G50" i="27"/>
  <c r="H50" i="27"/>
  <c r="I50" i="27"/>
  <c r="J50" i="27"/>
  <c r="E49" i="27"/>
  <c r="F49" i="27"/>
  <c r="G49" i="27"/>
  <c r="H49" i="27"/>
  <c r="I49" i="27"/>
  <c r="J49" i="27"/>
  <c r="E48" i="27"/>
  <c r="F48" i="27"/>
  <c r="G48" i="27"/>
  <c r="H48" i="27"/>
  <c r="I48" i="27"/>
  <c r="J48" i="27"/>
  <c r="E51" i="27"/>
  <c r="F51" i="27"/>
  <c r="G51" i="27"/>
  <c r="H51" i="27"/>
  <c r="I51" i="27"/>
  <c r="J51" i="27"/>
  <c r="E47" i="27"/>
  <c r="F47" i="27"/>
  <c r="G47" i="27"/>
  <c r="H47" i="27"/>
  <c r="I47" i="27"/>
  <c r="J47" i="27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E61" i="53"/>
  <c r="F61" i="53"/>
  <c r="G61" i="53"/>
  <c r="H61" i="53"/>
  <c r="I61" i="53"/>
  <c r="E20" i="41"/>
  <c r="E19" i="41"/>
  <c r="F19" i="41"/>
  <c r="E16" i="10"/>
  <c r="F16" i="10"/>
  <c r="G16" i="10"/>
  <c r="H16" i="10"/>
  <c r="I16" i="10"/>
  <c r="E35" i="49"/>
  <c r="F35" i="49"/>
  <c r="G35" i="49"/>
  <c r="H35" i="49"/>
  <c r="I35" i="49"/>
  <c r="J35" i="49"/>
  <c r="K35" i="49"/>
  <c r="L35" i="49"/>
  <c r="E34" i="49"/>
  <c r="F34" i="49"/>
  <c r="G34" i="49"/>
  <c r="H34" i="49"/>
  <c r="I34" i="49"/>
  <c r="J34" i="49"/>
  <c r="K34" i="49"/>
  <c r="L34" i="49"/>
  <c r="E33" i="49"/>
  <c r="F33" i="49"/>
  <c r="G33" i="49"/>
  <c r="H33" i="49"/>
  <c r="I33" i="49"/>
  <c r="J33" i="49"/>
  <c r="K33" i="49"/>
  <c r="L33" i="49"/>
  <c r="E36" i="49"/>
  <c r="F36" i="49"/>
  <c r="G36" i="49"/>
  <c r="H36" i="49"/>
  <c r="I36" i="49"/>
  <c r="J36" i="49"/>
  <c r="K36" i="49"/>
  <c r="L36" i="49"/>
  <c r="E32" i="49"/>
  <c r="E36" i="11"/>
  <c r="F36" i="11"/>
  <c r="G36" i="11"/>
  <c r="H36" i="11"/>
  <c r="I36" i="11"/>
  <c r="J36" i="11"/>
  <c r="K36" i="11"/>
  <c r="L36" i="11"/>
  <c r="E35" i="11"/>
  <c r="F35" i="11"/>
  <c r="G35" i="11"/>
  <c r="H35" i="11"/>
  <c r="I35" i="11"/>
  <c r="J35" i="11"/>
  <c r="K35" i="11"/>
  <c r="L35" i="11"/>
  <c r="E34" i="11"/>
  <c r="F34" i="11"/>
  <c r="G34" i="11"/>
  <c r="H34" i="11"/>
  <c r="I34" i="11"/>
  <c r="J34" i="11"/>
  <c r="K34" i="11"/>
  <c r="L34" i="11"/>
  <c r="E33" i="11"/>
  <c r="F33" i="11"/>
  <c r="G33" i="11"/>
  <c r="H33" i="11"/>
  <c r="I33" i="11"/>
  <c r="J33" i="11"/>
  <c r="K33" i="11"/>
  <c r="L33" i="11"/>
  <c r="E32" i="11"/>
  <c r="E36" i="14"/>
  <c r="F36" i="14"/>
  <c r="G36" i="14"/>
  <c r="H36" i="14"/>
  <c r="E35" i="14"/>
  <c r="F35" i="14"/>
  <c r="G35" i="14"/>
  <c r="H35" i="14"/>
  <c r="E34" i="14"/>
  <c r="F34" i="14"/>
  <c r="G34" i="14"/>
  <c r="H34" i="14"/>
  <c r="E33" i="14"/>
  <c r="F33" i="14"/>
  <c r="G33" i="14"/>
  <c r="H33" i="14"/>
  <c r="E32" i="14"/>
  <c r="F32" i="14"/>
  <c r="G32" i="14"/>
  <c r="H32" i="14"/>
  <c r="G27" i="15"/>
  <c r="H27" i="15"/>
  <c r="I27" i="15"/>
  <c r="J27" i="15"/>
  <c r="K27" i="15"/>
  <c r="L27" i="15"/>
  <c r="M27" i="15"/>
  <c r="N27" i="15"/>
  <c r="O27" i="15"/>
  <c r="P27" i="15"/>
  <c r="Q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P29" i="15"/>
  <c r="E21" i="40"/>
  <c r="E20" i="40"/>
  <c r="E19" i="40"/>
  <c r="E18" i="40"/>
  <c r="E20" i="20"/>
  <c r="E21" i="20"/>
  <c r="E19" i="20"/>
  <c r="E18" i="20"/>
  <c r="E33" i="39"/>
  <c r="F33" i="39"/>
  <c r="G33" i="39"/>
  <c r="H33" i="39"/>
  <c r="I33" i="39"/>
  <c r="J33" i="39"/>
  <c r="K33" i="39"/>
  <c r="E32" i="39"/>
  <c r="F32" i="39"/>
  <c r="G32" i="39"/>
  <c r="H32" i="39"/>
  <c r="I32" i="39"/>
  <c r="J32" i="39"/>
  <c r="K32" i="39"/>
  <c r="E31" i="39"/>
  <c r="F31" i="39"/>
  <c r="G31" i="39"/>
  <c r="H31" i="39"/>
  <c r="I31" i="39"/>
  <c r="J31" i="39"/>
  <c r="K31" i="39"/>
  <c r="E30" i="39"/>
  <c r="F30" i="39"/>
  <c r="G30" i="39"/>
  <c r="H30" i="39"/>
  <c r="I30" i="39"/>
  <c r="J30" i="39"/>
  <c r="K30" i="39"/>
  <c r="E25" i="30"/>
  <c r="F25" i="30"/>
  <c r="G25" i="30"/>
  <c r="H25" i="30"/>
  <c r="I25" i="30"/>
  <c r="J25" i="30"/>
  <c r="K25" i="30"/>
  <c r="E24" i="30"/>
  <c r="F24" i="30"/>
  <c r="G24" i="30"/>
  <c r="H24" i="30"/>
  <c r="I24" i="30"/>
  <c r="J24" i="30"/>
  <c r="K24" i="30"/>
  <c r="E23" i="30"/>
  <c r="F23" i="30"/>
  <c r="G23" i="30"/>
  <c r="H23" i="30"/>
  <c r="I23" i="30"/>
  <c r="J23" i="30"/>
  <c r="K23" i="30"/>
  <c r="E22" i="30"/>
  <c r="F22" i="30"/>
  <c r="G22" i="30"/>
  <c r="H22" i="30"/>
  <c r="I22" i="30"/>
  <c r="J22" i="30"/>
  <c r="K22" i="30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E17" i="8"/>
  <c r="F17" i="8"/>
  <c r="G17" i="8"/>
  <c r="H17" i="8"/>
  <c r="I17" i="8"/>
  <c r="J17" i="8"/>
  <c r="K17" i="8"/>
  <c r="E27" i="7"/>
  <c r="F27" i="7"/>
  <c r="G27" i="7"/>
  <c r="H27" i="7"/>
  <c r="I27" i="7"/>
  <c r="J27" i="7"/>
  <c r="K27" i="7"/>
  <c r="L27" i="7"/>
  <c r="E26" i="7"/>
  <c r="F26" i="7"/>
  <c r="G26" i="7"/>
  <c r="H26" i="7"/>
  <c r="I26" i="7"/>
  <c r="J26" i="7"/>
  <c r="K26" i="7"/>
  <c r="L26" i="7"/>
  <c r="E25" i="7"/>
  <c r="F25" i="7"/>
  <c r="G25" i="7"/>
  <c r="H25" i="7"/>
  <c r="I25" i="7"/>
  <c r="J25" i="7"/>
  <c r="K25" i="7"/>
  <c r="L25" i="7"/>
  <c r="E33" i="6"/>
  <c r="F33" i="6"/>
  <c r="G33" i="6"/>
  <c r="H33" i="6"/>
  <c r="E31" i="6"/>
  <c r="F31" i="6"/>
  <c r="G31" i="6"/>
  <c r="H31" i="6"/>
  <c r="E30" i="6"/>
  <c r="F30" i="6"/>
  <c r="G30" i="6"/>
  <c r="H30" i="6"/>
  <c r="H27" i="36"/>
  <c r="G27" i="36"/>
  <c r="F27" i="36"/>
  <c r="F26" i="36"/>
  <c r="G26" i="36"/>
  <c r="H26" i="36"/>
  <c r="E25" i="36"/>
  <c r="F25" i="36"/>
  <c r="G25" i="36"/>
  <c r="H25" i="36"/>
  <c r="F32" i="37"/>
  <c r="G32" i="37"/>
  <c r="H32" i="37"/>
  <c r="F31" i="37"/>
  <c r="G31" i="37"/>
  <c r="H31" i="37"/>
  <c r="E30" i="37"/>
  <c r="F30" i="37"/>
  <c r="G30" i="37"/>
  <c r="H30" i="37"/>
  <c r="E29" i="37"/>
  <c r="F29" i="37"/>
  <c r="G29" i="37"/>
  <c r="H29" i="37"/>
  <c r="E33" i="35"/>
  <c r="E31" i="35"/>
  <c r="E30" i="35"/>
  <c r="D18" i="58" l="1"/>
  <c r="D17" i="58"/>
  <c r="D28" i="60"/>
  <c r="D17" i="61"/>
  <c r="D16" i="62"/>
  <c r="D27" i="48"/>
  <c r="D26" i="48"/>
  <c r="D25" i="48"/>
  <c r="D14" i="57"/>
  <c r="D15" i="31"/>
  <c r="D13" i="47"/>
  <c r="D12" i="46"/>
  <c r="D16" i="45"/>
  <c r="D14" i="24"/>
  <c r="D19" i="23"/>
  <c r="D23" i="44" l="1"/>
  <c r="D22" i="44"/>
  <c r="D21" i="44"/>
  <c r="D31" i="18" l="1"/>
  <c r="D30" i="18"/>
  <c r="D29" i="18"/>
  <c r="D28" i="18"/>
  <c r="D27" i="18"/>
  <c r="D29" i="43"/>
  <c r="D28" i="43"/>
  <c r="D27" i="43"/>
  <c r="D51" i="27"/>
  <c r="D50" i="27"/>
  <c r="D49" i="27"/>
  <c r="D48" i="27"/>
  <c r="D47" i="27"/>
  <c r="D18" i="42"/>
  <c r="D17" i="42"/>
  <c r="D21" i="17" l="1"/>
  <c r="D20" i="17"/>
  <c r="D16" i="10"/>
  <c r="D19" i="17"/>
  <c r="E6" i="54"/>
  <c r="D13" i="54"/>
  <c r="D36" i="2"/>
  <c r="F19" i="35"/>
  <c r="F18" i="35"/>
  <c r="F17" i="35"/>
  <c r="F16" i="35"/>
  <c r="F15" i="35"/>
  <c r="F14" i="35"/>
  <c r="F13" i="35"/>
  <c r="F12" i="35"/>
  <c r="F11" i="35"/>
  <c r="F10" i="35"/>
  <c r="F20" i="35"/>
  <c r="F21" i="35"/>
  <c r="F22" i="35"/>
  <c r="F23" i="35"/>
  <c r="F24" i="35"/>
  <c r="F25" i="35"/>
  <c r="F26" i="35"/>
  <c r="F27" i="35"/>
  <c r="F7" i="35"/>
  <c r="D61" i="53"/>
  <c r="F20" i="41"/>
  <c r="D20" i="41"/>
  <c r="D19" i="41"/>
  <c r="D36" i="49"/>
  <c r="D35" i="49"/>
  <c r="D34" i="49"/>
  <c r="D33" i="49"/>
  <c r="D32" i="49"/>
  <c r="D36" i="11"/>
  <c r="D35" i="11"/>
  <c r="D34" i="11"/>
  <c r="D33" i="11"/>
  <c r="D32" i="11"/>
  <c r="D36" i="14"/>
  <c r="D35" i="14"/>
  <c r="D34" i="14"/>
  <c r="D33" i="14"/>
  <c r="D32" i="14"/>
  <c r="Q29" i="15"/>
  <c r="O29" i="15"/>
  <c r="M29" i="15"/>
  <c r="N29" i="15"/>
  <c r="L29" i="15"/>
  <c r="K29" i="15"/>
  <c r="J29" i="15"/>
  <c r="I29" i="15"/>
  <c r="H29" i="15"/>
  <c r="G29" i="15"/>
  <c r="F29" i="15"/>
  <c r="E29" i="15"/>
  <c r="D29" i="15"/>
  <c r="D28" i="15"/>
  <c r="F27" i="15"/>
  <c r="L26" i="15"/>
  <c r="M26" i="15"/>
  <c r="N26" i="15"/>
  <c r="O26" i="15"/>
  <c r="K26" i="15"/>
  <c r="J26" i="15"/>
  <c r="I26" i="15"/>
  <c r="H26" i="15"/>
  <c r="N25" i="15"/>
  <c r="L25" i="15"/>
  <c r="J25" i="15"/>
  <c r="H25" i="15"/>
  <c r="P25" i="15"/>
  <c r="F25" i="15"/>
  <c r="D25" i="15"/>
  <c r="D18" i="40"/>
  <c r="D21" i="40"/>
  <c r="D20" i="40"/>
  <c r="D19" i="40"/>
  <c r="D21" i="20"/>
  <c r="D20" i="20"/>
  <c r="D19" i="20"/>
  <c r="D18" i="20"/>
  <c r="D33" i="39"/>
  <c r="D32" i="39"/>
  <c r="D31" i="39"/>
  <c r="D30" i="39"/>
  <c r="D25" i="30"/>
  <c r="D24" i="30"/>
  <c r="D23" i="30"/>
  <c r="D22" i="30"/>
  <c r="D28" i="9"/>
  <c r="E27" i="9"/>
  <c r="D27" i="9"/>
  <c r="D26" i="9"/>
  <c r="K17" i="38"/>
  <c r="L17" i="38"/>
  <c r="M17" i="38"/>
  <c r="N17" i="38"/>
  <c r="O17" i="38"/>
  <c r="P17" i="38"/>
  <c r="Q17" i="38"/>
  <c r="J17" i="38"/>
  <c r="G17" i="38"/>
  <c r="H17" i="38"/>
  <c r="I17" i="38"/>
  <c r="F17" i="38"/>
  <c r="E17" i="38"/>
  <c r="D17" i="38"/>
  <c r="D17" i="8"/>
  <c r="D27" i="7"/>
  <c r="D26" i="7"/>
  <c r="D25" i="7"/>
  <c r="I15" i="28"/>
  <c r="H15" i="28"/>
  <c r="G15" i="28"/>
  <c r="E15" i="28"/>
  <c r="D15" i="28"/>
  <c r="D33" i="6"/>
  <c r="D31" i="6"/>
  <c r="D30" i="6"/>
  <c r="E27" i="36" l="1"/>
  <c r="D27" i="36"/>
  <c r="E26" i="36"/>
  <c r="D25" i="36"/>
  <c r="E32" i="37"/>
  <c r="D32" i="37"/>
  <c r="E31" i="37"/>
  <c r="D30" i="37"/>
  <c r="D29" i="37"/>
  <c r="D33" i="35"/>
  <c r="E32" i="35"/>
  <c r="D31" i="35"/>
  <c r="D30" i="35"/>
  <c r="E6" i="13"/>
  <c r="D63" i="3"/>
  <c r="D62" i="3"/>
  <c r="D61" i="3"/>
  <c r="D60" i="3"/>
  <c r="D59" i="3"/>
  <c r="D58" i="3"/>
  <c r="D57" i="3"/>
  <c r="D34" i="35" l="1"/>
  <c r="D46" i="34"/>
  <c r="D44" i="34"/>
  <c r="D43" i="34"/>
  <c r="D42" i="34"/>
  <c r="D41" i="34"/>
  <c r="G11" i="1" l="1"/>
  <c r="D42" i="2"/>
  <c r="D41" i="2"/>
  <c r="D40" i="2"/>
  <c r="D39" i="2"/>
  <c r="D38" i="2"/>
  <c r="D37" i="2"/>
  <c r="E7" i="58" l="1"/>
  <c r="E8" i="58"/>
  <c r="E9" i="58"/>
  <c r="E10" i="58"/>
  <c r="E11" i="58"/>
  <c r="E12" i="58"/>
  <c r="E13" i="58"/>
  <c r="E14" i="58"/>
  <c r="E7" i="59"/>
  <c r="E8" i="59"/>
  <c r="E9" i="59"/>
  <c r="E6" i="59"/>
  <c r="J7" i="60"/>
  <c r="E7" i="62"/>
  <c r="E8" i="62"/>
  <c r="E9" i="62"/>
  <c r="E10" i="62"/>
  <c r="E11" i="62"/>
  <c r="E12" i="62"/>
  <c r="E13" i="62"/>
  <c r="E6" i="62"/>
  <c r="E7" i="61"/>
  <c r="E8" i="61"/>
  <c r="E9" i="61"/>
  <c r="E10" i="61"/>
  <c r="E11" i="61"/>
  <c r="E12" i="61"/>
  <c r="E13" i="61"/>
  <c r="E14" i="61"/>
  <c r="E6" i="61"/>
  <c r="L7" i="50"/>
  <c r="L8" i="50"/>
  <c r="L9" i="50"/>
  <c r="L10" i="50"/>
  <c r="L11" i="50"/>
  <c r="L12" i="50"/>
  <c r="L13" i="50"/>
  <c r="L14" i="50"/>
  <c r="L15" i="50"/>
  <c r="L16" i="50"/>
  <c r="L17" i="50"/>
  <c r="L18" i="50"/>
  <c r="L6" i="50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6" i="48"/>
  <c r="E7" i="57"/>
  <c r="E8" i="57"/>
  <c r="E9" i="57"/>
  <c r="E11" i="57"/>
  <c r="E6" i="57"/>
  <c r="F7" i="31"/>
  <c r="F8" i="31"/>
  <c r="F9" i="31"/>
  <c r="F10" i="31"/>
  <c r="F11" i="31"/>
  <c r="F12" i="31"/>
  <c r="F6" i="31"/>
  <c r="J7" i="47"/>
  <c r="J8" i="47"/>
  <c r="J9" i="47"/>
  <c r="J10" i="47"/>
  <c r="J6" i="47"/>
  <c r="P8" i="29"/>
  <c r="P9" i="29"/>
  <c r="P10" i="29"/>
  <c r="P11" i="29"/>
  <c r="P12" i="29"/>
  <c r="P13" i="29"/>
  <c r="P7" i="29"/>
  <c r="E7" i="46"/>
  <c r="E8" i="46"/>
  <c r="E9" i="46"/>
  <c r="E6" i="46"/>
  <c r="E7" i="45"/>
  <c r="E8" i="45"/>
  <c r="E9" i="45"/>
  <c r="E10" i="45"/>
  <c r="E11" i="45"/>
  <c r="E12" i="45"/>
  <c r="E13" i="45"/>
  <c r="E6" i="45"/>
  <c r="E7" i="24"/>
  <c r="E8" i="24"/>
  <c r="E9" i="24"/>
  <c r="E10" i="24"/>
  <c r="E11" i="24"/>
  <c r="E6" i="24"/>
  <c r="F7" i="23"/>
  <c r="F8" i="23"/>
  <c r="F9" i="23"/>
  <c r="F10" i="23"/>
  <c r="F11" i="23"/>
  <c r="F12" i="23"/>
  <c r="F13" i="23"/>
  <c r="F14" i="23"/>
  <c r="F15" i="23"/>
  <c r="F6" i="23"/>
  <c r="Y8" i="44"/>
  <c r="Y9" i="44"/>
  <c r="Y10" i="44"/>
  <c r="Y11" i="44"/>
  <c r="Y12" i="44"/>
  <c r="Y13" i="44"/>
  <c r="Y14" i="44"/>
  <c r="Y15" i="44"/>
  <c r="Y16" i="44"/>
  <c r="Y7" i="44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7" i="18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6" i="43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6" i="27"/>
  <c r="S8" i="42"/>
  <c r="S9" i="42"/>
  <c r="S10" i="42"/>
  <c r="S11" i="42"/>
  <c r="S12" i="42"/>
  <c r="S7" i="42"/>
  <c r="S8" i="17"/>
  <c r="S9" i="17"/>
  <c r="S10" i="17"/>
  <c r="S11" i="17"/>
  <c r="S12" i="17"/>
  <c r="S13" i="17"/>
  <c r="S14" i="17"/>
  <c r="S15" i="17"/>
  <c r="S16" i="17"/>
  <c r="S7" i="17"/>
  <c r="S8" i="56"/>
  <c r="S9" i="56"/>
  <c r="S10" i="56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47" i="56"/>
  <c r="S48" i="56"/>
  <c r="S49" i="56"/>
  <c r="S50" i="56"/>
  <c r="S51" i="56"/>
  <c r="S52" i="56"/>
  <c r="S53" i="56"/>
  <c r="S54" i="56"/>
  <c r="S55" i="56"/>
  <c r="S56" i="56"/>
  <c r="S7" i="56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1" i="55"/>
  <c r="S32" i="55"/>
  <c r="S33" i="55"/>
  <c r="S34" i="55"/>
  <c r="S35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48" i="55"/>
  <c r="S49" i="55"/>
  <c r="S50" i="55"/>
  <c r="S51" i="55"/>
  <c r="S52" i="55"/>
  <c r="S53" i="55"/>
  <c r="S54" i="55"/>
  <c r="S55" i="55"/>
  <c r="S56" i="55"/>
  <c r="S7" i="55"/>
  <c r="E8" i="54"/>
  <c r="E9" i="54"/>
  <c r="E10" i="54"/>
  <c r="E7" i="54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56" i="53"/>
  <c r="J57" i="53"/>
  <c r="J58" i="53"/>
  <c r="J8" i="53"/>
  <c r="P8" i="52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46" i="52"/>
  <c r="P47" i="52"/>
  <c r="P48" i="52"/>
  <c r="P49" i="52"/>
  <c r="P50" i="52"/>
  <c r="P51" i="52"/>
  <c r="P52" i="52"/>
  <c r="P53" i="52"/>
  <c r="P54" i="52"/>
  <c r="P55" i="52"/>
  <c r="P56" i="52"/>
  <c r="P7" i="52"/>
  <c r="G7" i="41"/>
  <c r="G8" i="41"/>
  <c r="G9" i="41"/>
  <c r="G10" i="41"/>
  <c r="G11" i="41"/>
  <c r="G12" i="41"/>
  <c r="G13" i="41"/>
  <c r="G14" i="41"/>
  <c r="G15" i="41"/>
  <c r="G16" i="41"/>
  <c r="G6" i="41"/>
  <c r="I9" i="16"/>
  <c r="I8" i="16"/>
  <c r="I7" i="16"/>
  <c r="I10" i="16"/>
  <c r="I11" i="16"/>
  <c r="I12" i="16"/>
  <c r="I13" i="16"/>
  <c r="I14" i="16"/>
  <c r="I6" i="16"/>
  <c r="K8" i="12"/>
  <c r="K9" i="12"/>
  <c r="K10" i="12"/>
  <c r="K11" i="12"/>
  <c r="K12" i="12"/>
  <c r="K7" i="12"/>
  <c r="J8" i="10"/>
  <c r="J9" i="10"/>
  <c r="J10" i="10"/>
  <c r="J11" i="10"/>
  <c r="J12" i="10"/>
  <c r="J13" i="10"/>
  <c r="J7" i="10"/>
  <c r="E7" i="32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10" i="49"/>
  <c r="M7" i="49"/>
  <c r="M8" i="49"/>
  <c r="M9" i="49"/>
  <c r="M6" i="49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10" i="11"/>
  <c r="M7" i="11"/>
  <c r="M8" i="11"/>
  <c r="M9" i="11"/>
  <c r="M6" i="1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6" i="14"/>
  <c r="R20" i="15"/>
  <c r="R21" i="15"/>
  <c r="R22" i="15"/>
  <c r="R19" i="15"/>
  <c r="R16" i="15"/>
  <c r="R17" i="15"/>
  <c r="R18" i="15"/>
  <c r="R15" i="15"/>
  <c r="R14" i="15"/>
  <c r="R13" i="15"/>
  <c r="F7" i="40"/>
  <c r="F8" i="40"/>
  <c r="F9" i="40"/>
  <c r="F10" i="40"/>
  <c r="F11" i="40"/>
  <c r="F12" i="40"/>
  <c r="F13" i="40"/>
  <c r="F14" i="40"/>
  <c r="F15" i="40"/>
  <c r="F6" i="40"/>
  <c r="F7" i="20"/>
  <c r="F8" i="20"/>
  <c r="F9" i="20"/>
  <c r="F10" i="20"/>
  <c r="F11" i="20"/>
  <c r="F12" i="20"/>
  <c r="F13" i="20"/>
  <c r="F14" i="20"/>
  <c r="F15" i="20"/>
  <c r="F6" i="20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7" i="39"/>
  <c r="L8" i="30"/>
  <c r="L9" i="30"/>
  <c r="L10" i="30"/>
  <c r="L11" i="30"/>
  <c r="L12" i="30"/>
  <c r="L13" i="30"/>
  <c r="L14" i="30"/>
  <c r="L15" i="30"/>
  <c r="L16" i="30"/>
  <c r="L17" i="30"/>
  <c r="L18" i="30"/>
  <c r="L19" i="30"/>
  <c r="L7" i="30"/>
  <c r="T16" i="9"/>
  <c r="T9" i="9"/>
  <c r="T10" i="9"/>
  <c r="T11" i="9"/>
  <c r="T12" i="9"/>
  <c r="T13" i="9"/>
  <c r="T14" i="9"/>
  <c r="T15" i="9"/>
  <c r="T17" i="9"/>
  <c r="T18" i="9"/>
  <c r="T19" i="9"/>
  <c r="T20" i="9"/>
  <c r="T21" i="9"/>
  <c r="T22" i="9"/>
  <c r="T23" i="9"/>
  <c r="T8" i="9"/>
  <c r="R14" i="38"/>
  <c r="R12" i="38"/>
  <c r="R13" i="38"/>
  <c r="R11" i="38"/>
  <c r="R10" i="38"/>
  <c r="R9" i="38"/>
  <c r="L9" i="8"/>
  <c r="L10" i="8"/>
  <c r="L11" i="8"/>
  <c r="L12" i="8"/>
  <c r="L13" i="8"/>
  <c r="L14" i="8"/>
  <c r="L8" i="8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6" i="7"/>
  <c r="J10" i="28"/>
  <c r="J9" i="28"/>
  <c r="J8" i="28"/>
  <c r="J6" i="28"/>
  <c r="J11" i="28"/>
  <c r="J7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I16" i="36"/>
  <c r="I17" i="36"/>
  <c r="I18" i="36"/>
  <c r="I19" i="36"/>
  <c r="I20" i="36"/>
  <c r="I21" i="36"/>
  <c r="I15" i="36"/>
  <c r="I8" i="36"/>
  <c r="I9" i="36"/>
  <c r="I10" i="36"/>
  <c r="I11" i="36"/>
  <c r="I12" i="36"/>
  <c r="I13" i="36"/>
  <c r="I14" i="36"/>
  <c r="I22" i="36"/>
  <c r="I7" i="36"/>
  <c r="I20" i="37"/>
  <c r="I21" i="37"/>
  <c r="I22" i="37"/>
  <c r="I23" i="37"/>
  <c r="I24" i="37"/>
  <c r="I25" i="37"/>
  <c r="I26" i="37"/>
  <c r="I19" i="37"/>
  <c r="E7" i="13"/>
  <c r="E8" i="13"/>
  <c r="E9" i="13"/>
  <c r="E10" i="1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6" i="3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32" i="34"/>
  <c r="E33" i="34"/>
  <c r="E34" i="34"/>
  <c r="E35" i="34"/>
  <c r="E36" i="34"/>
  <c r="E37" i="34"/>
  <c r="E38" i="34"/>
  <c r="E6" i="3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6" i="2"/>
  <c r="E26" i="32"/>
  <c r="E27" i="32"/>
  <c r="E29" i="32"/>
  <c r="E30" i="32"/>
  <c r="E31" i="32"/>
  <c r="E32" i="32"/>
  <c r="E25" i="32"/>
  <c r="E20" i="32"/>
  <c r="E22" i="32"/>
  <c r="E23" i="32"/>
  <c r="E19" i="32"/>
  <c r="E33" i="32"/>
  <c r="E15" i="32"/>
  <c r="E16" i="32"/>
  <c r="E17" i="32"/>
  <c r="E11" i="32"/>
  <c r="E12" i="32"/>
  <c r="E13" i="32"/>
  <c r="E14" i="32"/>
  <c r="E10" i="32"/>
  <c r="E8" i="32"/>
  <c r="E9" i="32"/>
  <c r="D47" i="34" l="1"/>
  <c r="H126" i="63" s="1"/>
  <c r="D15" i="57"/>
  <c r="G51" i="1" s="1"/>
  <c r="D35" i="32"/>
  <c r="G6" i="1" s="1"/>
  <c r="D30" i="15"/>
  <c r="G24" i="1" s="1"/>
  <c r="D17" i="45"/>
  <c r="G45" i="1" s="1"/>
  <c r="D22" i="40"/>
  <c r="G23" i="1" s="1"/>
  <c r="D29" i="60"/>
  <c r="D14" i="47"/>
  <c r="G48" i="1" s="1"/>
  <c r="D18" i="16"/>
  <c r="D29" i="9"/>
  <c r="G19" i="1" s="1"/>
  <c r="D58" i="52"/>
  <c r="D16" i="28"/>
  <c r="D34" i="39"/>
  <c r="G21" i="1" s="1"/>
  <c r="D21" i="41"/>
  <c r="S58" i="55"/>
  <c r="D22" i="17"/>
  <c r="G37" i="1" s="1"/>
  <c r="D52" i="27"/>
  <c r="G39" i="1" s="1"/>
  <c r="D20" i="23"/>
  <c r="G43" i="1" s="1"/>
  <c r="D17" i="29"/>
  <c r="G47" i="1" s="1"/>
  <c r="D34" i="6"/>
  <c r="D28" i="7"/>
  <c r="G16" i="1" s="1"/>
  <c r="D18" i="38"/>
  <c r="D22" i="20"/>
  <c r="G22" i="1" s="1"/>
  <c r="D37" i="14"/>
  <c r="G25" i="1" s="1"/>
  <c r="D37" i="11"/>
  <c r="G26" i="1" s="1"/>
  <c r="D37" i="49"/>
  <c r="G27" i="1" s="1"/>
  <c r="D16" i="12"/>
  <c r="G30" i="1" s="1"/>
  <c r="D62" i="53"/>
  <c r="G33" i="1" s="1"/>
  <c r="D30" i="43"/>
  <c r="G40" i="1" s="1"/>
  <c r="D28" i="48"/>
  <c r="G52" i="1" s="1"/>
  <c r="D24" i="50"/>
  <c r="G53" i="1" s="1"/>
  <c r="D18" i="8"/>
  <c r="D17" i="10"/>
  <c r="G29" i="1" s="1"/>
  <c r="S58" i="56"/>
  <c r="G36" i="1" s="1"/>
  <c r="D19" i="42"/>
  <c r="G38" i="1" s="1"/>
  <c r="D32" i="18"/>
  <c r="G41" i="1" s="1"/>
  <c r="D24" i="44"/>
  <c r="G42" i="1" s="1"/>
  <c r="D26" i="30"/>
  <c r="G20" i="1" s="1"/>
  <c r="D28" i="36"/>
  <c r="G13" i="1" s="1"/>
  <c r="D16" i="31"/>
  <c r="G49" i="1" s="1"/>
  <c r="D11" i="59"/>
  <c r="D14" i="13"/>
  <c r="D15" i="24"/>
  <c r="G44" i="1" s="1"/>
  <c r="D13" i="46"/>
  <c r="G46" i="1" s="1"/>
  <c r="D17" i="62"/>
  <c r="G54" i="1" s="1"/>
  <c r="D18" i="61"/>
  <c r="D19" i="58"/>
  <c r="D14" i="54"/>
  <c r="D43" i="2"/>
  <c r="D64" i="3"/>
  <c r="I7" i="37"/>
  <c r="I8" i="37"/>
  <c r="I9" i="37"/>
  <c r="I10" i="37"/>
  <c r="I11" i="37"/>
  <c r="I12" i="37"/>
  <c r="I13" i="37"/>
  <c r="I14" i="37"/>
  <c r="I15" i="37"/>
  <c r="I16" i="37"/>
  <c r="I17" i="37"/>
  <c r="I18" i="37"/>
  <c r="I6" i="37"/>
  <c r="H42" i="63" l="1"/>
  <c r="H114" i="63"/>
  <c r="H113" i="63"/>
  <c r="H18" i="63"/>
  <c r="H72" i="63"/>
  <c r="H21" i="63"/>
  <c r="H63" i="63"/>
  <c r="H60" i="63"/>
  <c r="H19" i="63"/>
  <c r="H24" i="63"/>
  <c r="H125" i="63"/>
  <c r="H29" i="63"/>
  <c r="G34" i="1"/>
  <c r="H32" i="63"/>
  <c r="H59" i="63"/>
  <c r="G15" i="1"/>
  <c r="H57" i="63"/>
  <c r="G10" i="1"/>
  <c r="H58" i="63"/>
  <c r="G57" i="1"/>
  <c r="H17" i="63"/>
  <c r="H16" i="63"/>
  <c r="G56" i="1"/>
  <c r="H11" i="63"/>
  <c r="G35" i="1"/>
  <c r="G32" i="1"/>
  <c r="H41" i="63"/>
  <c r="G31" i="1"/>
  <c r="H40" i="63"/>
  <c r="G28" i="1"/>
  <c r="G18" i="1"/>
  <c r="G17" i="1"/>
  <c r="H56" i="63"/>
  <c r="H52" i="63"/>
  <c r="H55" i="63"/>
  <c r="H51" i="63"/>
  <c r="H54" i="63"/>
  <c r="H50" i="63"/>
  <c r="H53" i="63"/>
  <c r="H49" i="63"/>
  <c r="H122" i="63"/>
  <c r="H118" i="63"/>
  <c r="H110" i="63"/>
  <c r="H121" i="63"/>
  <c r="H117" i="63"/>
  <c r="H109" i="63"/>
  <c r="H124" i="63"/>
  <c r="H120" i="63"/>
  <c r="H116" i="63"/>
  <c r="H112" i="63"/>
  <c r="H108" i="63"/>
  <c r="H123" i="63"/>
  <c r="H119" i="63"/>
  <c r="H115" i="63"/>
  <c r="H111" i="63"/>
  <c r="G9" i="1"/>
  <c r="H37" i="63"/>
  <c r="H85" i="63"/>
  <c r="H84" i="63"/>
  <c r="H39" i="63"/>
  <c r="H83" i="63"/>
  <c r="H38" i="63"/>
  <c r="H65" i="63"/>
  <c r="H23" i="63"/>
  <c r="H15" i="63"/>
  <c r="H13" i="63"/>
  <c r="G8" i="1"/>
  <c r="H26" i="63"/>
  <c r="H22" i="63"/>
  <c r="H14" i="63"/>
  <c r="H25" i="63"/>
  <c r="H66" i="63"/>
  <c r="H81" i="63"/>
  <c r="H77" i="63"/>
  <c r="H69" i="63"/>
  <c r="H61" i="63"/>
  <c r="H80" i="63"/>
  <c r="H71" i="63"/>
  <c r="H64" i="63"/>
  <c r="H68" i="63"/>
  <c r="H82" i="63"/>
  <c r="H78" i="63"/>
  <c r="H70" i="63"/>
  <c r="H62" i="63"/>
  <c r="H79" i="63"/>
  <c r="H76" i="63"/>
  <c r="H67" i="63"/>
  <c r="H7" i="63"/>
  <c r="H6" i="63"/>
  <c r="H36" i="63"/>
  <c r="H35" i="63"/>
  <c r="H34" i="63"/>
  <c r="H20" i="63"/>
  <c r="H8" i="63"/>
  <c r="G7" i="1"/>
  <c r="H47" i="63"/>
  <c r="H46" i="63"/>
  <c r="H45" i="63"/>
  <c r="H44" i="63"/>
  <c r="H43" i="63"/>
  <c r="H48" i="63"/>
  <c r="H33" i="63"/>
  <c r="G14" i="1"/>
  <c r="H10" i="63"/>
  <c r="H31" i="63"/>
  <c r="G55" i="1"/>
  <c r="G58" i="1"/>
  <c r="H9" i="63"/>
  <c r="H5" i="63"/>
  <c r="D33" i="37"/>
  <c r="G12" i="1" l="1"/>
  <c r="H89" i="63"/>
  <c r="H75" i="63"/>
  <c r="H74" i="63"/>
  <c r="H86" i="63"/>
  <c r="H94" i="63"/>
  <c r="H95" i="63"/>
  <c r="H96" i="63"/>
  <c r="H91" i="63"/>
  <c r="H93" i="63"/>
  <c r="H97" i="63"/>
  <c r="H98" i="63"/>
  <c r="H99" i="63"/>
  <c r="H100" i="63"/>
  <c r="H88" i="63"/>
  <c r="H87" i="63"/>
  <c r="H101" i="63"/>
  <c r="H102" i="63"/>
  <c r="H103" i="63"/>
  <c r="H104" i="63"/>
  <c r="H73" i="63"/>
  <c r="H92" i="63"/>
  <c r="H90" i="63"/>
  <c r="H105" i="63"/>
  <c r="H106" i="63"/>
  <c r="H107" i="63"/>
  <c r="H1" i="6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Etykiety_KK02" description="Połączenie z zapytaniem „Etykiety_KK02” w skoroszycie." type="5" refreshedVersion="0" background="1">
    <dbPr connection="Provider=Microsoft.Mashup.OleDb.1;Data Source=$Workbook$;Location=Etykiety_KK02;Extended Properties=&quot;&quot;" command="SELECT * FROM [Etykiety_KK02]"/>
  </connection>
</connections>
</file>

<file path=xl/sharedStrings.xml><?xml version="1.0" encoding="utf-8"?>
<sst xmlns="http://schemas.openxmlformats.org/spreadsheetml/2006/main" count="4162" uniqueCount="2002">
  <si>
    <t>2.</t>
  </si>
  <si>
    <t>4.</t>
  </si>
  <si>
    <t>5.</t>
  </si>
  <si>
    <t>8.</t>
  </si>
  <si>
    <t>11.</t>
  </si>
  <si>
    <t>13.</t>
  </si>
  <si>
    <t>15.</t>
  </si>
  <si>
    <t>Dane ogólne</t>
  </si>
  <si>
    <t>MIESIĘCZNA INFORMACJA SPRAWOZDAWCZA KASY KRAJOWEJ</t>
  </si>
  <si>
    <t>Fundusz udziałowy</t>
  </si>
  <si>
    <t>Fundusz zasobowy</t>
  </si>
  <si>
    <t>6.</t>
  </si>
  <si>
    <t>Wartość bilansowa</t>
  </si>
  <si>
    <t>Środki pieniężne w kasie i równoważne pozycje gotówkowe</t>
  </si>
  <si>
    <t>Aktywa finansowe przeznaczone do obrotu</t>
  </si>
  <si>
    <t>Instrumenty kapitałowe</t>
  </si>
  <si>
    <t>Instrumenty dłużne</t>
  </si>
  <si>
    <t>Aktywa finansowe dostępne do sprzedaży</t>
  </si>
  <si>
    <t>Wartości niematerialne i prawne</t>
  </si>
  <si>
    <t xml:space="preserve">Rzeczowe aktywa trwałe </t>
  </si>
  <si>
    <t>Inne aktywa</t>
  </si>
  <si>
    <t>Rozliczenia międzyokresowe</t>
  </si>
  <si>
    <t>Aktywa razem</t>
  </si>
  <si>
    <t>Zobowiązania finansowe przeznaczone do obrotu</t>
  </si>
  <si>
    <t>Pozostałe zobowiązania</t>
  </si>
  <si>
    <t xml:space="preserve">Rezerwy </t>
  </si>
  <si>
    <t>Pozostałe rezerwy</t>
  </si>
  <si>
    <t xml:space="preserve">Rozliczenia międzyokresowe </t>
  </si>
  <si>
    <t>Fundusze specjalne i inne zobowiązania</t>
  </si>
  <si>
    <t>Pasywa razem</t>
  </si>
  <si>
    <t>Pozostałe zrealizowane zyski (straty)</t>
  </si>
  <si>
    <t>Wynik operacji nadzwyczajnych</t>
  </si>
  <si>
    <t>Pozostałe</t>
  </si>
  <si>
    <t xml:space="preserve">Instrumenty dłużne </t>
  </si>
  <si>
    <t>Jednostki uczestnictwa funduszy rynku pieniężnego</t>
  </si>
  <si>
    <t>Pozostałe instrumenty finansowe</t>
  </si>
  <si>
    <t>Kredyty, pożyczki i pozostałe należności</t>
  </si>
  <si>
    <t>Środki na rachunku w Narodowym Banku Polskim</t>
  </si>
  <si>
    <t>Aktywa finansowe utrzymywane do terminu wymagalności</t>
  </si>
  <si>
    <t>Pożyczki udzielone i należności własne</t>
  </si>
  <si>
    <t>Zysk (strata) bieżącego okresu</t>
  </si>
  <si>
    <t>Inne pasywa</t>
  </si>
  <si>
    <t>PLN</t>
  </si>
  <si>
    <t>EUR</t>
  </si>
  <si>
    <t>USD</t>
  </si>
  <si>
    <t>CHF</t>
  </si>
  <si>
    <t>Pozostałe waluty</t>
  </si>
  <si>
    <t>Inne</t>
  </si>
  <si>
    <t>Pozostałe instytucje sektora finansowego</t>
  </si>
  <si>
    <t>Wartość według ceny nabycia</t>
  </si>
  <si>
    <t>Akcje kwotowane na aktywnym rynku</t>
  </si>
  <si>
    <t>Pozostałe akcje</t>
  </si>
  <si>
    <t>Suma</t>
  </si>
  <si>
    <t>Banki centralne</t>
  </si>
  <si>
    <t>Instytucje rządowe i samorządowe</t>
  </si>
  <si>
    <t>Certyfikaty depozytowe</t>
  </si>
  <si>
    <t>Bony skarbowe</t>
  </si>
  <si>
    <t xml:space="preserve">Obligacje </t>
  </si>
  <si>
    <t>Wartość nominalna</t>
  </si>
  <si>
    <t>12.</t>
  </si>
  <si>
    <t>Należne wpłaty na kapitał podstawowy (-)</t>
  </si>
  <si>
    <t xml:space="preserve"> Fundusz stabilizacyjny</t>
  </si>
  <si>
    <t xml:space="preserve"> Zobowiązania z tytułu wypowiedzianych udziałów członkowskich</t>
  </si>
  <si>
    <t>Strata z lat ubiegłych (-)</t>
  </si>
  <si>
    <t>Pozostałe zobowiązania (-)</t>
  </si>
  <si>
    <t>Koszty odsetek (-)</t>
  </si>
  <si>
    <t>Przychody z tytułu odsetek</t>
  </si>
  <si>
    <t xml:space="preserve">     w tym: z tytułu wkładów wpłaconych na fundusz stabilizacyjny (-)</t>
  </si>
  <si>
    <t>Aktywa finansowe i zobowiązania finansowe przeznaczone do obrotu</t>
  </si>
  <si>
    <t>Koszty działania (-)</t>
  </si>
  <si>
    <t>Wynagrodzenia oraz ubezpieczenia społeczne i inne świadczenia (-)</t>
  </si>
  <si>
    <t>Amortyzacja (-)</t>
  </si>
  <si>
    <t>Wynik z tytułu różnic kursowych - netto</t>
  </si>
  <si>
    <t>Rezerwy (-) lub rozwiązane rezerwy</t>
  </si>
  <si>
    <t>Zużycie materiałów i energii (-)</t>
  </si>
  <si>
    <t>Usługi obce (-)</t>
  </si>
  <si>
    <t>Podatki i opłaty (-)</t>
  </si>
  <si>
    <t>Pozostałe koszty rodzajowe (-)</t>
  </si>
  <si>
    <t>Na zobowiązania pozabilansowe finansowe</t>
  </si>
  <si>
    <t xml:space="preserve">Pozostałe rezerwy </t>
  </si>
  <si>
    <t>Wartość</t>
  </si>
  <si>
    <t>14.</t>
  </si>
  <si>
    <t>Środki na rachunku w Narodowym Banku Polskim z tytułu rezerwy obowiązkowej</t>
  </si>
  <si>
    <t>Środki na rachunkach w innych bankach</t>
  </si>
  <si>
    <t xml:space="preserve">      w tym: kasy</t>
  </si>
  <si>
    <t>Cena nabycia</t>
  </si>
  <si>
    <t>Podmioty niefinansowe</t>
  </si>
  <si>
    <t xml:space="preserve">Wartość  bilansowa brutto </t>
  </si>
  <si>
    <t>Odpis aktualizujący</t>
  </si>
  <si>
    <t>Nieprzeterminowane</t>
  </si>
  <si>
    <t>Przeterminowane od 1 dnia do 1 miesiąca włącznie</t>
  </si>
  <si>
    <t>Przeterminowane powyżej 1 miesiąca do 3 miesięcy włącznie</t>
  </si>
  <si>
    <t>Przeterminowane powyżej 3 miesięcy do 12 miesięcy włącznie</t>
  </si>
  <si>
    <t xml:space="preserve">Odpis aktualizujący </t>
  </si>
  <si>
    <t>Obligacje</t>
  </si>
  <si>
    <t>Kredyty i pożyczki</t>
  </si>
  <si>
    <t>Pozostałe należności</t>
  </si>
  <si>
    <t>Zobowiązania z tytułu krótkiej sprzedaży</t>
  </si>
  <si>
    <t>Zobowiązania z tytułu własnej emisji</t>
  </si>
  <si>
    <t>Zobowiązania z tytułu depozytów</t>
  </si>
  <si>
    <t>Przeznaczone do obrotu</t>
  </si>
  <si>
    <t>Depozyty bieżące</t>
  </si>
  <si>
    <t>Depozyty terminowe</t>
  </si>
  <si>
    <t>Umowy z udzielonym przyrzeczeniem odkupu (repo)</t>
  </si>
  <si>
    <t>Wyceniane metodą skorygowanej ceny nabycia</t>
  </si>
  <si>
    <t>w tym: środki na rachunku w Narodowym Banku Polskim z tytułu rezerwy obowiązkowej kas</t>
  </si>
  <si>
    <t xml:space="preserve"> Inne</t>
  </si>
  <si>
    <t xml:space="preserve">Zobowiązania z tytułu własnej emisji </t>
  </si>
  <si>
    <t>Dłużne papiery wartościowe w podziale na produkty i podmioty (wszystkie portfele)</t>
  </si>
  <si>
    <t>Zobowiązania finansowe w wartości bilansowej w podziale na podmioty i produkty (wszystkie portfele)</t>
  </si>
  <si>
    <t>Należności z terminem do 1 miesiąca</t>
  </si>
  <si>
    <t>Należności z terminem powyżej 1 miesiąca do 3 miesięcy</t>
  </si>
  <si>
    <t>Należności z terminem powyżej 3 miesięcy do 6 miesięcy</t>
  </si>
  <si>
    <t>Należności z terminem powyżej 6 miesięcy do 1 roku</t>
  </si>
  <si>
    <t>Należności z terminem powyżej 5 lat do 10 lat</t>
  </si>
  <si>
    <t>Należności z terminem powyżej  10 lat</t>
  </si>
  <si>
    <t>Zobowiązania z tytułu własnej emisji papierów wartościowych</t>
  </si>
  <si>
    <t>wartość bilansowa</t>
  </si>
  <si>
    <t>Rzeczowe aktywa trwałe</t>
  </si>
  <si>
    <t>Nieruchomości inwestycyjne</t>
  </si>
  <si>
    <t xml:space="preserve">Nieruchomości inwestycyjne </t>
  </si>
  <si>
    <t xml:space="preserve">Pozostałe należności </t>
  </si>
  <si>
    <t>Depozyty</t>
  </si>
  <si>
    <t>Instrumenty finansowe w wartości godziwej ustalonej</t>
  </si>
  <si>
    <t xml:space="preserve"> w aktywnym  obrocie regulowanym  </t>
  </si>
  <si>
    <t>przez  wyspecjalizowaną, niezależną jednostkę</t>
  </si>
  <si>
    <t>za pomocą metod estymacji powszechnie uznanych za poprawne</t>
  </si>
  <si>
    <t>Inne świadczenia pracownicze</t>
  </si>
  <si>
    <t>Zwiększenia</t>
  </si>
  <si>
    <t>Wykorzystanie</t>
  </si>
  <si>
    <t>Rozwiązanie</t>
  </si>
  <si>
    <t>Inne zmiany wartości</t>
  </si>
  <si>
    <t xml:space="preserve">Bilans otwarcia </t>
  </si>
  <si>
    <t>Rezerwy na zobowiązania warunkowe</t>
  </si>
  <si>
    <t>Świadczenia emerytalne</t>
  </si>
  <si>
    <t xml:space="preserve">Rezerwy na sprawy sporne  </t>
  </si>
  <si>
    <t>Rezerwy</t>
  </si>
  <si>
    <t>Pozostałe zobowiązania finansowe</t>
  </si>
  <si>
    <t xml:space="preserve"> Pozostałe </t>
  </si>
  <si>
    <t>Fundusz stabilizacyjny</t>
  </si>
  <si>
    <t>Zysk Kasy Krajowej</t>
  </si>
  <si>
    <t>Wnoszone przez kasy środki/ zwrócone kasom środki</t>
  </si>
  <si>
    <t>Zwrot z tytułu ustania członkostwa (-)</t>
  </si>
  <si>
    <t>Darowizny</t>
  </si>
  <si>
    <t xml:space="preserve">Wolne środki funduszu stabilizacyjnego do wykorzystania - różnica pomiędzy wartością z pkt 1 i z pkt 2 </t>
  </si>
  <si>
    <t xml:space="preserve"> Zobowiązania podatkowe</t>
  </si>
  <si>
    <t>Netto</t>
  </si>
  <si>
    <t xml:space="preserve">Aktywa finansowe z tytułu udzielonych kasom kredytów i pożyczek </t>
  </si>
  <si>
    <t xml:space="preserve">Aktywa finansowe z tytułu papierów wartościowych emitowanych przez Skarb Państwa </t>
  </si>
  <si>
    <t>Aktywa finansowe z tytułu papierów wartościowych emitowanych przez Narodowy Bank Polski</t>
  </si>
  <si>
    <t xml:space="preserve">Aktywa finansowe z tytułu papierów wartościowych  poręczanych lub gwarantowanych przez Skarb Państwa </t>
  </si>
  <si>
    <t>Aktywa finansowe z tytułu papierów wartościowych  poręczanych lub gwarantowanych przez Narodowy Bank Polski</t>
  </si>
  <si>
    <t>Aktywa finansowe z tytułu jednostek uczestnictwa  funduszy rynku pieniężnego</t>
  </si>
  <si>
    <t>Zobowiązania z terminem do 1 miesiąca</t>
  </si>
  <si>
    <t>Zobowiązania z terminem powyżej 1 miesiąca do 3 miesięcy</t>
  </si>
  <si>
    <t>Zobowiązania z terminem powyżej 3 miesięcy do 6 miesięcy</t>
  </si>
  <si>
    <t>Zobowiązania z terminem powyżej 6 miesięcy do 1 roku</t>
  </si>
  <si>
    <t>Zobowiązania z terminem powyżej 5 lat do 10 lat</t>
  </si>
  <si>
    <t>Zobowiązania z terminem powyżej  10 lat</t>
  </si>
  <si>
    <t>Straty</t>
  </si>
  <si>
    <t>Pozostałe przychody i koszty operacyjne</t>
  </si>
  <si>
    <t xml:space="preserve"> Zyski</t>
  </si>
  <si>
    <t>Koszty z tytułu odsetek</t>
  </si>
  <si>
    <t>w tym: z tytułu wkładów wpłaconych na fundusz stabilizacyjny</t>
  </si>
  <si>
    <t>w tym: bony skarbowe</t>
  </si>
  <si>
    <t>Wynagrodzenia z tytułu umów o pracę</t>
  </si>
  <si>
    <t>Narzuty na wynagrodzenia</t>
  </si>
  <si>
    <t>Świadczenia rzeczowe, pozapłacowe składniki wynagrodzeń</t>
  </si>
  <si>
    <t>Wynagrodzenia z tytułu innych umów</t>
  </si>
  <si>
    <t>Koszty marketingu</t>
  </si>
  <si>
    <t>Usługi obce z tytułu innych umów</t>
  </si>
  <si>
    <t>Koszty informatyczne</t>
  </si>
  <si>
    <t>Czynsze</t>
  </si>
  <si>
    <t>Wpłaty na rzecz Komisji Nadzoru Finansowego</t>
  </si>
  <si>
    <t>Udziały w spółkach kapitałowych</t>
  </si>
  <si>
    <t>Udziały i wkłady w spółdzielniach</t>
  </si>
  <si>
    <t>Komercyjne weksle  inwestycyjno-terminowe</t>
  </si>
  <si>
    <t>Kredyty i pożyczki z funduszu stabilizacyjnego</t>
  </si>
  <si>
    <t xml:space="preserve">Pozostałe kredyty  i pożyczki </t>
  </si>
  <si>
    <t>Należności z tytułu wniesionych kaucji</t>
  </si>
  <si>
    <t>Inne należności</t>
  </si>
  <si>
    <t>Aktywa z tytułu podatku dochodowego</t>
  </si>
  <si>
    <t>Aktywa z tytułu odroczonego podatku dochodowego</t>
  </si>
  <si>
    <t>Rezerwa z tytułu odroczonego podatku dochodowego</t>
  </si>
  <si>
    <t>Środki trwałe, środki trwałe w budowie</t>
  </si>
  <si>
    <t>Odpisane należności i zobowiązania</t>
  </si>
  <si>
    <t>Utworzone rezerwy/rozwiązane rezerwy</t>
  </si>
  <si>
    <t>Odszkodowania i kary</t>
  </si>
  <si>
    <t xml:space="preserve">Wartości niematerialne i prawne </t>
  </si>
  <si>
    <t>Koszty pracownicze</t>
  </si>
  <si>
    <t>Usługi obce</t>
  </si>
  <si>
    <t>Obsługa prawna</t>
  </si>
  <si>
    <t>Usługi doradcze</t>
  </si>
  <si>
    <t>Koszty/straty</t>
  </si>
  <si>
    <t>Podatki</t>
  </si>
  <si>
    <t xml:space="preserve">Inne </t>
  </si>
  <si>
    <t>wyceniane  w cenie nabycia lub koszcie wytworzenia</t>
  </si>
  <si>
    <t>wyceniane w cenie rynkowej/wartości godziwej</t>
  </si>
  <si>
    <t>wyceniane w cenie nabycia lub koszcie wytworzenia</t>
  </si>
  <si>
    <t>Okres bieżący</t>
  </si>
  <si>
    <t>Utrata wartości narastająco</t>
  </si>
  <si>
    <t>Saldo początkowe</t>
  </si>
  <si>
    <t>Inne korekty</t>
  </si>
  <si>
    <t>Saldo końcowe</t>
  </si>
  <si>
    <t>Wartość aktywów finansowych spisanych w ciężar odpisów aktualizujących</t>
  </si>
  <si>
    <t>Przychody z tytułu odsetek od aktywów finansowych z utratą wartości</t>
  </si>
  <si>
    <t>Utrata wartości dla aktywów finansowych w podziale na portfele</t>
  </si>
  <si>
    <t>Linie kredytowe</t>
  </si>
  <si>
    <t>Poręczenia</t>
  </si>
  <si>
    <t xml:space="preserve">Gwarancje </t>
  </si>
  <si>
    <t>Liczba</t>
  </si>
  <si>
    <t>Numer KRS</t>
  </si>
  <si>
    <t>Liczba zadeklarowanych udziałów członkowskich</t>
  </si>
  <si>
    <t>Liczba prowadzonych rachunków</t>
  </si>
  <si>
    <t>Dane adresowe:</t>
  </si>
  <si>
    <t xml:space="preserve">        Kod pocztowy</t>
  </si>
  <si>
    <t xml:space="preserve">        Miejscowość</t>
  </si>
  <si>
    <t xml:space="preserve">       Ulica i numer domu</t>
  </si>
  <si>
    <t xml:space="preserve">       Numer telefonu</t>
  </si>
  <si>
    <t xml:space="preserve">       Adres strony internetowej</t>
  </si>
  <si>
    <t xml:space="preserve">       Imię i nazwisko</t>
  </si>
  <si>
    <t xml:space="preserve">Pełna nazwa </t>
  </si>
  <si>
    <t>Pesel</t>
  </si>
  <si>
    <t>Nazwisko</t>
  </si>
  <si>
    <t>Imiona</t>
  </si>
  <si>
    <t>Funkcja w zarządzie</t>
  </si>
  <si>
    <t>20.</t>
  </si>
  <si>
    <t>Zobowiązania pozabilansowe udzielone</t>
  </si>
  <si>
    <t>Zobowiązania pozabilansowe otrzymane</t>
  </si>
  <si>
    <t>23.</t>
  </si>
  <si>
    <t>24.</t>
  </si>
  <si>
    <t>25.</t>
  </si>
  <si>
    <t xml:space="preserve">  Podmioty niefinansowe</t>
  </si>
  <si>
    <t>Inne monetarne instytucje finansowe</t>
  </si>
  <si>
    <t>w tym: kasy</t>
  </si>
  <si>
    <t>Kredyty, pożyczki i pozostałe należności (bez uwzględniania lokat)</t>
  </si>
  <si>
    <t>Odzyskana wartość aktywów finansowych ujęta bezpośrednio w rachunku zysków i strat</t>
  </si>
  <si>
    <t xml:space="preserve">wyceniane w cenie rynkowej/ wartości godziwej w przypadku wartości niematerialnych i prawnych zakwalifikowanych do inwestycji </t>
  </si>
  <si>
    <t>Wartość bilansowa funduszu stabilizacyjnego na koniec okresu sprawozdawczego</t>
  </si>
  <si>
    <t xml:space="preserve"> na podstawie  modelu wyceny instrumentu finansowego, a wprowadzone do modelu dane pochodzą z aktywnego obrotu regulowanego</t>
  </si>
  <si>
    <t>Odpisy aktualizujące z tytułu utraty wartości/rozwiązane odpisy aktualizujące z tytułu utraty wartości aktywów niefinansowych</t>
  </si>
  <si>
    <t>Zobowiązania nieobjęte rezerwami w wartości nominalnej</t>
  </si>
  <si>
    <t>Zobowiązania objęte rezerwami  w wartości nominalnej</t>
  </si>
  <si>
    <t xml:space="preserve">Wartość utworzonych rezerw </t>
  </si>
  <si>
    <t>Zobowiązania finansowe wyceniane w wysokości skorygowanej ceny nabycia</t>
  </si>
  <si>
    <t>Zobowiązania finansowe wyceniane w wysokości skorygowanej ceny nabycia (-)</t>
  </si>
  <si>
    <t>wyceniane według wartości przeszacowanej</t>
  </si>
  <si>
    <t xml:space="preserve">Bilans otwarcia   </t>
  </si>
  <si>
    <t>Wykorzystanie środków funduszu stabilizacyjnego według stanu na koniec okresu sprawozdawczego, w tym :</t>
  </si>
  <si>
    <t>na podstawie publicznie ogłoszonej, notowanej w aktywnym  obrocie regulowanym ceny nieróżniącego się  istotnie, podobnego instrumentu finansowego</t>
  </si>
  <si>
    <t>Przychody z tytułu dywidend</t>
  </si>
  <si>
    <t>DO01.2.</t>
  </si>
  <si>
    <t>DO01.3.</t>
  </si>
  <si>
    <t>DO01.4.</t>
  </si>
  <si>
    <t>DO01.8.</t>
  </si>
  <si>
    <t>DO01.9.</t>
  </si>
  <si>
    <t>DO01.10.</t>
  </si>
  <si>
    <t>DO01.11.</t>
  </si>
  <si>
    <t>DO01.12.</t>
  </si>
  <si>
    <t>DO01.13.</t>
  </si>
  <si>
    <t>DO01.14.</t>
  </si>
  <si>
    <t>BA01 Bilans - Aktywa</t>
  </si>
  <si>
    <t>BA01.1.</t>
  </si>
  <si>
    <t>BA01.1.1.</t>
  </si>
  <si>
    <t>BA01.1.2.</t>
  </si>
  <si>
    <t>BA01.1.3.</t>
  </si>
  <si>
    <t>BA01.2.</t>
  </si>
  <si>
    <t>BA01.2.1.</t>
  </si>
  <si>
    <t>BA01.2.2.</t>
  </si>
  <si>
    <t>BA01.2.3.</t>
  </si>
  <si>
    <t>BA01.2.4.</t>
  </si>
  <si>
    <t>BA01.3.</t>
  </si>
  <si>
    <t>BA01.3.1.</t>
  </si>
  <si>
    <t>BA01.3.2.</t>
  </si>
  <si>
    <t>BA01.3.3.</t>
  </si>
  <si>
    <t>BA01.4.</t>
  </si>
  <si>
    <t>BA01.4.1.</t>
  </si>
  <si>
    <t>BA01.4.2.</t>
  </si>
  <si>
    <t>BA01.5.</t>
  </si>
  <si>
    <t>BA01.5.1.</t>
  </si>
  <si>
    <t>BA01.5.2.</t>
  </si>
  <si>
    <t>BA01.6.</t>
  </si>
  <si>
    <t>BA01.7.</t>
  </si>
  <si>
    <t>BA01.8.</t>
  </si>
  <si>
    <t>BA01.9.</t>
  </si>
  <si>
    <t>BA01.9.1.</t>
  </si>
  <si>
    <t>BA01.9.2.</t>
  </si>
  <si>
    <t>BA01.10.</t>
  </si>
  <si>
    <t>BA01.11.</t>
  </si>
  <si>
    <t>BA01.12.</t>
  </si>
  <si>
    <t>PAF01.1.</t>
  </si>
  <si>
    <t>PAF01.2.</t>
  </si>
  <si>
    <t>PAF01.2.1.</t>
  </si>
  <si>
    <t>PAF01.3.</t>
  </si>
  <si>
    <t>PAF02.1.</t>
  </si>
  <si>
    <t>PAF02.1.1.</t>
  </si>
  <si>
    <t>PAF02.1.2.</t>
  </si>
  <si>
    <t>PAF02.1.3.</t>
  </si>
  <si>
    <t>PAF02.1.4.</t>
  </si>
  <si>
    <t>PAF02.2.</t>
  </si>
  <si>
    <t>PAF02.2.1.</t>
  </si>
  <si>
    <t>PAF02.2.2.</t>
  </si>
  <si>
    <t>PAF02.2.3.</t>
  </si>
  <si>
    <t>PAF02.2.4.</t>
  </si>
  <si>
    <t>PAF02.2.4.1.</t>
  </si>
  <si>
    <t>PAF02.2.5.</t>
  </si>
  <si>
    <t>PAF02.2.6.</t>
  </si>
  <si>
    <t>PAF02.3.</t>
  </si>
  <si>
    <t>PAF02.3.1.</t>
  </si>
  <si>
    <t>PAF02.3.2.</t>
  </si>
  <si>
    <t>PAF02.3.3.</t>
  </si>
  <si>
    <t>PAF02.3.3.1.</t>
  </si>
  <si>
    <t>PAF02.3.4.</t>
  </si>
  <si>
    <t>PAF02.3.5.</t>
  </si>
  <si>
    <t>PAF02.4.</t>
  </si>
  <si>
    <t>PAF03.1.</t>
  </si>
  <si>
    <t>PAF03.1.1.</t>
  </si>
  <si>
    <t>PAF03.1.2.</t>
  </si>
  <si>
    <t>PAF03.1.3.</t>
  </si>
  <si>
    <t>PAF03.1.4.</t>
  </si>
  <si>
    <t>PAF03.2.</t>
  </si>
  <si>
    <t>PAF03.2.1.</t>
  </si>
  <si>
    <t>PAF03.2.2.</t>
  </si>
  <si>
    <t>PAF03.2.3.</t>
  </si>
  <si>
    <t>PAF03.2.4.</t>
  </si>
  <si>
    <t>PAF03.2.4.1.</t>
  </si>
  <si>
    <t>PAF03.2.5.</t>
  </si>
  <si>
    <t>PAF03.2.6.</t>
  </si>
  <si>
    <t>PAF03.3.</t>
  </si>
  <si>
    <t>PAF03.3.1.</t>
  </si>
  <si>
    <t>PAF03.3.2.</t>
  </si>
  <si>
    <t>PAF03.3.3.</t>
  </si>
  <si>
    <t>PAF03.3.3.1.</t>
  </si>
  <si>
    <t>PAF03.3.4.</t>
  </si>
  <si>
    <t>PAF03.3.5.</t>
  </si>
  <si>
    <t>PAF03.4.</t>
  </si>
  <si>
    <t>PAF04.1.</t>
  </si>
  <si>
    <t>PAF04.1.1.</t>
  </si>
  <si>
    <t>PAF04.1.2.</t>
  </si>
  <si>
    <t>PAF04.1.3.</t>
  </si>
  <si>
    <t>PAF04.1.4.</t>
  </si>
  <si>
    <t>PAF04.1.4.1.</t>
  </si>
  <si>
    <t>PAF04.1.5.</t>
  </si>
  <si>
    <t>PAF04.1.6.</t>
  </si>
  <si>
    <t>PAF04.2.</t>
  </si>
  <si>
    <t>PAF04.2.1.</t>
  </si>
  <si>
    <t>PAF04.2.2.</t>
  </si>
  <si>
    <t>PAF04.2.3.</t>
  </si>
  <si>
    <t>PAF04.2.3.1.</t>
  </si>
  <si>
    <t>PAF04.2.4.</t>
  </si>
  <si>
    <t>PAF04.2.5.</t>
  </si>
  <si>
    <t>PAF04.3.</t>
  </si>
  <si>
    <t>AF01 Aktywa finansowe w wartości bilansowej w podziale na waluty  (wszystkie portfele)</t>
  </si>
  <si>
    <t>AF01.1.</t>
  </si>
  <si>
    <t>AF01.2.</t>
  </si>
  <si>
    <t>AF01.2.1.</t>
  </si>
  <si>
    <t>AF01.2.2.</t>
  </si>
  <si>
    <t>AF01.2.3.</t>
  </si>
  <si>
    <t>AF01.2.4.</t>
  </si>
  <si>
    <t>AF01.3.</t>
  </si>
  <si>
    <t>AF01.3.1.</t>
  </si>
  <si>
    <t>AF01.3.2.</t>
  </si>
  <si>
    <t>AF01.3.3.</t>
  </si>
  <si>
    <t>AF01.3.4.</t>
  </si>
  <si>
    <t>AF01.3.4.1.</t>
  </si>
  <si>
    <t>AF01.3.5.</t>
  </si>
  <si>
    <t>AF01.3.6.</t>
  </si>
  <si>
    <t>AF01.4.</t>
  </si>
  <si>
    <t>AF01.4.1.</t>
  </si>
  <si>
    <t>AF01.4.2.</t>
  </si>
  <si>
    <t>AF01.4.3.</t>
  </si>
  <si>
    <t>AF01.4.3.1.</t>
  </si>
  <si>
    <t>AF01.4.4.</t>
  </si>
  <si>
    <t>AF01.4.5.</t>
  </si>
  <si>
    <t>AF01.5.</t>
  </si>
  <si>
    <t>KPiPN01 Kredyty, pożyczki i pozostałe należności  (wszystkie portfele)</t>
  </si>
  <si>
    <t>KPiPN01.1.</t>
  </si>
  <si>
    <t>KPiPN01.2.</t>
  </si>
  <si>
    <t>KPiPN01.3.</t>
  </si>
  <si>
    <t>KPiPN01.4.</t>
  </si>
  <si>
    <t>KPiPN01.5.</t>
  </si>
  <si>
    <t>KPiPN01.6.</t>
  </si>
  <si>
    <t>NTP01 Należności z tytułu kredytów, pożyczek i pozostałych należności oraz instrumentów dłużnych wartości bilansowej w podziale na terminy pierwotne  (wszystkie portfele)</t>
  </si>
  <si>
    <t>NTP01.1.</t>
  </si>
  <si>
    <t>NTP01.1.1.</t>
  </si>
  <si>
    <t>NTP01.1.2.</t>
  </si>
  <si>
    <t>NTP01.1.3.</t>
  </si>
  <si>
    <t>NTP01.1.3.1.</t>
  </si>
  <si>
    <t>NTP01.1.4.</t>
  </si>
  <si>
    <t>NTP01.1.5.</t>
  </si>
  <si>
    <t>NTP01.2.</t>
  </si>
  <si>
    <t>NTP01.3.</t>
  </si>
  <si>
    <t>NTP01.3.1.</t>
  </si>
  <si>
    <t>NTP01.3.2.</t>
  </si>
  <si>
    <t>NTP01.3.3.</t>
  </si>
  <si>
    <t>NTP01.3.4.</t>
  </si>
  <si>
    <t>NTP01.3.4.1.</t>
  </si>
  <si>
    <t>NTP01.3.5.</t>
  </si>
  <si>
    <t>NTP01.3.6.</t>
  </si>
  <si>
    <t>NTP01.4.</t>
  </si>
  <si>
    <t>PW01. Instrumenty kapitałowe  w podziale na produkty i podmioty (wszystkie portfele)</t>
  </si>
  <si>
    <t>PW01.1.</t>
  </si>
  <si>
    <t>PW01.2.</t>
  </si>
  <si>
    <t>PW01.3.</t>
  </si>
  <si>
    <t>PW01.4.</t>
  </si>
  <si>
    <t>PW01.5.</t>
  </si>
  <si>
    <t>PW01.6.</t>
  </si>
  <si>
    <t>PW01.7.</t>
  </si>
  <si>
    <t>PW02. Dłużne papiery wartościowe w podziale na produkty i podmioty (wszystkie portfele)</t>
  </si>
  <si>
    <t>PW02.1.</t>
  </si>
  <si>
    <t>PW02.2.</t>
  </si>
  <si>
    <t>PW02.3.</t>
  </si>
  <si>
    <t>PW02.4.</t>
  </si>
  <si>
    <t>PW02.5.</t>
  </si>
  <si>
    <t>PW02.6.</t>
  </si>
  <si>
    <t>KPiPN02. Kredyty, pożyczki i pozostałe należności  oraz instrumenty dłużne w wartości bilansowej w podziale na przeterminowania (wszystkie portfele)</t>
  </si>
  <si>
    <t>KPiPN02.1.</t>
  </si>
  <si>
    <t>KPiPN02.1.1.</t>
  </si>
  <si>
    <t>KPiPN02.1.2.</t>
  </si>
  <si>
    <t>KPiPN02.1.3.</t>
  </si>
  <si>
    <t>KPiPN02.1.3.1.</t>
  </si>
  <si>
    <t>KPiPN02.1.4.</t>
  </si>
  <si>
    <t>KPiPN02.1.5.</t>
  </si>
  <si>
    <t>KPiPN02.2.</t>
  </si>
  <si>
    <t>KPiPN02.2.1.</t>
  </si>
  <si>
    <t>KPiPN02.2.2.</t>
  </si>
  <si>
    <t>KPiPN02.2.3.</t>
  </si>
  <si>
    <t>KPiPN02.2.4.</t>
  </si>
  <si>
    <t>KPiPN02.2.4.1.</t>
  </si>
  <si>
    <t>KPiPN02.2.5.</t>
  </si>
  <si>
    <t>KPiPN02.2.6.</t>
  </si>
  <si>
    <t>UWAF01.1.</t>
  </si>
  <si>
    <t>UWAF01.1.1.</t>
  </si>
  <si>
    <t>UWAF01.1.2.</t>
  </si>
  <si>
    <t>UWAF01.1.3.</t>
  </si>
  <si>
    <t>UWAF01.2.</t>
  </si>
  <si>
    <t>UWAF01.2.1.</t>
  </si>
  <si>
    <t>UWAF01.2.2.</t>
  </si>
  <si>
    <t>UWAF01.3.</t>
  </si>
  <si>
    <t>UWAF01.3.1.</t>
  </si>
  <si>
    <t>UWAF01.3.2.</t>
  </si>
  <si>
    <t>UWAF01.4.</t>
  </si>
  <si>
    <t>UWAF01.5.</t>
  </si>
  <si>
    <t>UWAF01.6.</t>
  </si>
  <si>
    <t>UWAF02.1.</t>
  </si>
  <si>
    <t>UWAF02.1.1.</t>
  </si>
  <si>
    <t>UWAF02.1.2.</t>
  </si>
  <si>
    <t>UWAF02.1.3.</t>
  </si>
  <si>
    <t>UWAF02.1.4.</t>
  </si>
  <si>
    <t>UWAF02.2.</t>
  </si>
  <si>
    <t>UWAF02.2.1.</t>
  </si>
  <si>
    <t>UWAF02.2.2.</t>
  </si>
  <si>
    <t>UWAF02.2.3.</t>
  </si>
  <si>
    <t>UWAF02.2.4.</t>
  </si>
  <si>
    <t>UWAF02.2.4.1.</t>
  </si>
  <si>
    <t>UWAF02.2.5.</t>
  </si>
  <si>
    <t>UWAF02.2.6.</t>
  </si>
  <si>
    <t>UWAF02.3.</t>
  </si>
  <si>
    <t>UWAF02.3.1.</t>
  </si>
  <si>
    <t>UWAF02.3.2.</t>
  </si>
  <si>
    <t>UWAF02.3.3.</t>
  </si>
  <si>
    <t>UWAF02.3.3.1.</t>
  </si>
  <si>
    <t>UWAF02.3.4.</t>
  </si>
  <si>
    <t>UWAF02.3.5.</t>
  </si>
  <si>
    <t>UWAF02.4.</t>
  </si>
  <si>
    <t>AT01 Rzeczowy majątek trwały, nieruchomości inwestycyjne oraz wartości niematerialne i prawne</t>
  </si>
  <si>
    <t>AT01.1.</t>
  </si>
  <si>
    <t>AT01.1.1.</t>
  </si>
  <si>
    <t>AT01.1.2.</t>
  </si>
  <si>
    <t>AT01.2.</t>
  </si>
  <si>
    <t>AT01.2.1.</t>
  </si>
  <si>
    <t>AT01.2.2.</t>
  </si>
  <si>
    <t>AT01.3.</t>
  </si>
  <si>
    <t>AT01.3.1.</t>
  </si>
  <si>
    <t>AT01.3.2.</t>
  </si>
  <si>
    <t>AT01.4.</t>
  </si>
  <si>
    <t>AT02.  Rzeczowy majątek trwały, nieruchomości inwestycyjne oraz wartości niematerialne i prawne będące przedmiotem leasingu finansowego</t>
  </si>
  <si>
    <t>AT02.1.</t>
  </si>
  <si>
    <t>AT02.1.1.</t>
  </si>
  <si>
    <t>AT02.1.2.</t>
  </si>
  <si>
    <t>AT02.2.</t>
  </si>
  <si>
    <t>AT02.2.1.</t>
  </si>
  <si>
    <t>AT02.2.2.</t>
  </si>
  <si>
    <t>AT02.3.</t>
  </si>
  <si>
    <t>AT02.3.1.</t>
  </si>
  <si>
    <t>AT02.3.2.</t>
  </si>
  <si>
    <t>AT02.4.</t>
  </si>
  <si>
    <t>ZF01 Zobowiązania finansowe w wartości bilansowej w podziale na podmioty i produkty (wszystkie portfele)</t>
  </si>
  <si>
    <t>ZF01.1.</t>
  </si>
  <si>
    <t>ZF01.1.1.</t>
  </si>
  <si>
    <t>ZF01.1.2.</t>
  </si>
  <si>
    <t>ZF01.1.3.</t>
  </si>
  <si>
    <t>ZF01.2.</t>
  </si>
  <si>
    <t>ZF01.2.1.</t>
  </si>
  <si>
    <t>ZF01.2.2.</t>
  </si>
  <si>
    <t>ZF01.2.3.</t>
  </si>
  <si>
    <t>ZF01.3.</t>
  </si>
  <si>
    <t>ZF01.3.1.</t>
  </si>
  <si>
    <t>ZF01.3.2.</t>
  </si>
  <si>
    <t>ZF01.3.3.</t>
  </si>
  <si>
    <t>ZF01.4.</t>
  </si>
  <si>
    <t>ZF01.4.1.</t>
  </si>
  <si>
    <t>ZF01.4.2.</t>
  </si>
  <si>
    <t>ZF01.5.</t>
  </si>
  <si>
    <t>ZF02. Zobowiązania finansowe w wartości bilansowej w podziale na waluty  (wszystkie portfele)</t>
  </si>
  <si>
    <t>ZF02.1.</t>
  </si>
  <si>
    <t>ZF02.1.1.</t>
  </si>
  <si>
    <t>ZF02.1.2.</t>
  </si>
  <si>
    <t>ZF02.1.3.</t>
  </si>
  <si>
    <t>ZF02.2.</t>
  </si>
  <si>
    <t>ZF02.2.1.</t>
  </si>
  <si>
    <t>ZF02.2.1.1.</t>
  </si>
  <si>
    <t>ZF02.2.2.</t>
  </si>
  <si>
    <t>ZF02.3.</t>
  </si>
  <si>
    <t>ZF02.3.1.</t>
  </si>
  <si>
    <t>ZF02.3.2.</t>
  </si>
  <si>
    <t>ZF02.3.3.</t>
  </si>
  <si>
    <t>ZF02.3.3.1.</t>
  </si>
  <si>
    <t>ZF02.3.4.</t>
  </si>
  <si>
    <t>ZF02.3.5.</t>
  </si>
  <si>
    <t>ZF02.4.</t>
  </si>
  <si>
    <t>ZF02.4.1.</t>
  </si>
  <si>
    <t>ZF02.4.2.</t>
  </si>
  <si>
    <t>ZF02.4.3.</t>
  </si>
  <si>
    <t>ZF02.4.3.1.</t>
  </si>
  <si>
    <t>ZF02.4.4.</t>
  </si>
  <si>
    <t>ZF02.4.5.</t>
  </si>
  <si>
    <t>ZF02.4.6.</t>
  </si>
  <si>
    <t>ZF02.5.</t>
  </si>
  <si>
    <t>ZEPW01.1.</t>
  </si>
  <si>
    <t>ZEPW01.2.</t>
  </si>
  <si>
    <t>ZEPW01.3.</t>
  </si>
  <si>
    <t>ZEPW01.3.1.</t>
  </si>
  <si>
    <t>ZEPW01.4.</t>
  </si>
  <si>
    <t>ZEPW01.5.</t>
  </si>
  <si>
    <t>ZEPW01.6.</t>
  </si>
  <si>
    <t>ZF03.1.</t>
  </si>
  <si>
    <t>ZF03.1.1.</t>
  </si>
  <si>
    <t>ZF03.1.2.</t>
  </si>
  <si>
    <t>ZF03.1.3.</t>
  </si>
  <si>
    <t>ZF03.2.</t>
  </si>
  <si>
    <t>ZF03.2.1.</t>
  </si>
  <si>
    <t>ZF03.2.1.1.</t>
  </si>
  <si>
    <t>ZF03.2.2.</t>
  </si>
  <si>
    <t>ZF03.3.</t>
  </si>
  <si>
    <t>ZF03.3.1.</t>
  </si>
  <si>
    <t>ZF03.3.2.</t>
  </si>
  <si>
    <t>ZF03.3.3.</t>
  </si>
  <si>
    <t>ZF03.3.3.1.</t>
  </si>
  <si>
    <t>ZF03.3.4.</t>
  </si>
  <si>
    <t>ZF03.3.5.</t>
  </si>
  <si>
    <t>ZF03.4.</t>
  </si>
  <si>
    <t>ZF03.4.1.</t>
  </si>
  <si>
    <t>ZF03.4.2.</t>
  </si>
  <si>
    <t>ZF03.4.3.</t>
  </si>
  <si>
    <t>ZF03.4.4.</t>
  </si>
  <si>
    <t>ZF03.4.4.1.</t>
  </si>
  <si>
    <t>ZF03.4.5.</t>
  </si>
  <si>
    <t>ZF03.5.</t>
  </si>
  <si>
    <t>ZF03.4.6.</t>
  </si>
  <si>
    <t>R01. Rezerwy</t>
  </si>
  <si>
    <t>R01.1.</t>
  </si>
  <si>
    <t>R01.1.1.</t>
  </si>
  <si>
    <t>R01.1.2.</t>
  </si>
  <si>
    <t>R01.1.3.</t>
  </si>
  <si>
    <t>R01.1.4.</t>
  </si>
  <si>
    <t>R01.2.</t>
  </si>
  <si>
    <t>WGAF01.1.</t>
  </si>
  <si>
    <t>WGAF01.1.1.</t>
  </si>
  <si>
    <t>WGAF01.1.2.</t>
  </si>
  <si>
    <t>WGAF01.1.3.</t>
  </si>
  <si>
    <t>WGAF01.1.4.</t>
  </si>
  <si>
    <t>WGAF01.2.</t>
  </si>
  <si>
    <t>WGAF01.2.1.</t>
  </si>
  <si>
    <t>WGAF01.2.2.</t>
  </si>
  <si>
    <t>WGAF01.2.3.</t>
  </si>
  <si>
    <t>WGAF01.3.</t>
  </si>
  <si>
    <t>WGAF02. Informacja o wartości godziwej  zobowiązań finansowych</t>
  </si>
  <si>
    <t>WGAF02.1.1.</t>
  </si>
  <si>
    <t>WGAF02.1.2.</t>
  </si>
  <si>
    <t>WGAF02.1.3.</t>
  </si>
  <si>
    <t>WGAF02.1.4.</t>
  </si>
  <si>
    <t>WGAF02.2.</t>
  </si>
  <si>
    <t>PO01.1.</t>
  </si>
  <si>
    <t>PO01.1.1.</t>
  </si>
  <si>
    <t>PO01.1.2.</t>
  </si>
  <si>
    <t>PO01.2.</t>
  </si>
  <si>
    <t>PO01.2.1.</t>
  </si>
  <si>
    <t>PO01.2.1.1.</t>
  </si>
  <si>
    <t>PO01.2.1.2.</t>
  </si>
  <si>
    <t>PO01.2.1.3.</t>
  </si>
  <si>
    <t>PO01.2.1.4.</t>
  </si>
  <si>
    <t>PO01.2.1.5.</t>
  </si>
  <si>
    <t>PO01.2.3.</t>
  </si>
  <si>
    <t>PO01.2.3.1.</t>
  </si>
  <si>
    <t>PO01.2.3.2.</t>
  </si>
  <si>
    <t>PO01.3.</t>
  </si>
  <si>
    <t>PO01.3.1.</t>
  </si>
  <si>
    <t>PO01.3.1.3.</t>
  </si>
  <si>
    <t>PO01.3.2.</t>
  </si>
  <si>
    <t>PO01.3.2.1.</t>
  </si>
  <si>
    <t>PO01.3.2.2.</t>
  </si>
  <si>
    <t>PO01.3.2.3.</t>
  </si>
  <si>
    <t>PO01.3.2.4.</t>
  </si>
  <si>
    <t>PO01.3.2.5.</t>
  </si>
  <si>
    <t>PO01.4.</t>
  </si>
  <si>
    <t>PO01.4.1.</t>
  </si>
  <si>
    <t>PO01.4.1.1.</t>
  </si>
  <si>
    <t>PO01.4.1.2.</t>
  </si>
  <si>
    <t>PO01.4.1.3.</t>
  </si>
  <si>
    <t>PO01.4.1.4.</t>
  </si>
  <si>
    <t>PO01.4.1.5.</t>
  </si>
  <si>
    <t>PO01.4.2.</t>
  </si>
  <si>
    <t>PO01.4.2.1.</t>
  </si>
  <si>
    <t>PO01.5.</t>
  </si>
  <si>
    <t>PO01.6.</t>
  </si>
  <si>
    <t>KO01.1.</t>
  </si>
  <si>
    <t>KO01.1.1.</t>
  </si>
  <si>
    <t>KO01.1.2.</t>
  </si>
  <si>
    <t>KO01.1.3.</t>
  </si>
  <si>
    <t>KO01.1.4.</t>
  </si>
  <si>
    <t>KO01.2.</t>
  </si>
  <si>
    <t>KO01.2.1.</t>
  </si>
  <si>
    <t>KO01.2.1.1.</t>
  </si>
  <si>
    <t>KO01.2.1.2.</t>
  </si>
  <si>
    <t>KO01.2.1.3.</t>
  </si>
  <si>
    <t>KO01.2.2.</t>
  </si>
  <si>
    <t>KO01.2.2.1.</t>
  </si>
  <si>
    <t>KO01.2.2.2.</t>
  </si>
  <si>
    <t>KO01.2.2.3.</t>
  </si>
  <si>
    <t>KO01.2.3.</t>
  </si>
  <si>
    <t>KO01.2.3.1.</t>
  </si>
  <si>
    <t>KO01.3.</t>
  </si>
  <si>
    <t xml:space="preserve">ZSAF01. Zyski i straty z tytułu aktywów finansowych </t>
  </si>
  <si>
    <t>ZSAF01.1.</t>
  </si>
  <si>
    <t>ZSAF01.1.1.</t>
  </si>
  <si>
    <t>ZSAF01.1.2.</t>
  </si>
  <si>
    <t>ZSAF01.1.3.</t>
  </si>
  <si>
    <t>ZSAF01.1.4.</t>
  </si>
  <si>
    <t>ZSAF01.2.</t>
  </si>
  <si>
    <t>ZSAF01.2.1.</t>
  </si>
  <si>
    <t>ZSAF01.2.2.</t>
  </si>
  <si>
    <t>ZSAF01.2.3.</t>
  </si>
  <si>
    <t>ZSAF01.3.</t>
  </si>
  <si>
    <t>ZSAF01.3.1.</t>
  </si>
  <si>
    <t>ZSAF01.3.2.</t>
  </si>
  <si>
    <t>ZSAF01.4.</t>
  </si>
  <si>
    <t>ZSAF01.4.1.</t>
  </si>
  <si>
    <t>ZSAF01.4.2.</t>
  </si>
  <si>
    <t>ZSAF01.5.</t>
  </si>
  <si>
    <t>ZSZF01.1.</t>
  </si>
  <si>
    <t>ZSZF01.1.1.</t>
  </si>
  <si>
    <t>ZSZF01.1.2.</t>
  </si>
  <si>
    <t>ZSZF01.1.3.</t>
  </si>
  <si>
    <t>ZSZF01.1.4.</t>
  </si>
  <si>
    <t>ZSZF01.2.</t>
  </si>
  <si>
    <t>ZSZF01.2.1.</t>
  </si>
  <si>
    <t>ZSZF01.2.2.</t>
  </si>
  <si>
    <t>ZSZF01.2.3.</t>
  </si>
  <si>
    <t>ZSZF01.3.</t>
  </si>
  <si>
    <t>PKIPO01 Pozostałe przychody i koszty operacyjne</t>
  </si>
  <si>
    <t>PKIPO01.1.</t>
  </si>
  <si>
    <t>PKIPO01.2.</t>
  </si>
  <si>
    <t>PKIPO01.3.</t>
  </si>
  <si>
    <t>PKIPO01.4.</t>
  </si>
  <si>
    <t>PKIPO01.5.</t>
  </si>
  <si>
    <t>PKIPO01.6.</t>
  </si>
  <si>
    <t>PKIPO01.7.</t>
  </si>
  <si>
    <t>PKIPO01.8.</t>
  </si>
  <si>
    <t>PKIPO01.9.</t>
  </si>
  <si>
    <t>PKIPO01.10.</t>
  </si>
  <si>
    <t>KP01. Koszty pracownicze</t>
  </si>
  <si>
    <t>KP01.1.</t>
  </si>
  <si>
    <t>KP01.2.</t>
  </si>
  <si>
    <t>KP01.3.</t>
  </si>
  <si>
    <t>KP01.4.</t>
  </si>
  <si>
    <t>KP01.5.</t>
  </si>
  <si>
    <t>KP01.6.</t>
  </si>
  <si>
    <t>KUO01.1.</t>
  </si>
  <si>
    <t>KUO01.2.</t>
  </si>
  <si>
    <t>KUO01.3.</t>
  </si>
  <si>
    <t>KUO01.4.</t>
  </si>
  <si>
    <t>KUO01.5.</t>
  </si>
  <si>
    <t>KUO01.6.</t>
  </si>
  <si>
    <t>KUO01.7.</t>
  </si>
  <si>
    <t>KUO01.8.</t>
  </si>
  <si>
    <t xml:space="preserve">KPiO01. Podatki i opłaty  </t>
  </si>
  <si>
    <t>KPiO01.1.</t>
  </si>
  <si>
    <t>KPiO01.2.</t>
  </si>
  <si>
    <t>KPiO01.3.</t>
  </si>
  <si>
    <t>KPiO01.4.</t>
  </si>
  <si>
    <t>ZW01.1.</t>
  </si>
  <si>
    <t>ZW01.2.</t>
  </si>
  <si>
    <t>ZW01.3.</t>
  </si>
  <si>
    <t>ZW01.4.</t>
  </si>
  <si>
    <t>ZW01.5.</t>
  </si>
  <si>
    <t>ZW01.6.</t>
  </si>
  <si>
    <t>ZW01.7.</t>
  </si>
  <si>
    <t>ZW02.1.</t>
  </si>
  <si>
    <t>ZW02.2.</t>
  </si>
  <si>
    <t>ZW02.3.</t>
  </si>
  <si>
    <t>ZW02.4.</t>
  </si>
  <si>
    <t>ZW02.5.</t>
  </si>
  <si>
    <t xml:space="preserve">ZW03. Promesy udzielenia kredytu według wartości nominalnej </t>
  </si>
  <si>
    <t>ZW03.1.</t>
  </si>
  <si>
    <t>ZW03.2.</t>
  </si>
  <si>
    <t>ZW03.3.</t>
  </si>
  <si>
    <t>ZW03.4.</t>
  </si>
  <si>
    <t>ZW03.5.</t>
  </si>
  <si>
    <t>ZW03.6.</t>
  </si>
  <si>
    <t>ZW03.7.</t>
  </si>
  <si>
    <t>M</t>
  </si>
  <si>
    <t>K</t>
  </si>
  <si>
    <t>L.p.</t>
  </si>
  <si>
    <t>Symbol formularza</t>
  </si>
  <si>
    <t>Tytuł formularza</t>
  </si>
  <si>
    <t>DO01</t>
  </si>
  <si>
    <t>BA01</t>
  </si>
  <si>
    <t>PAF01</t>
  </si>
  <si>
    <t>PAF02</t>
  </si>
  <si>
    <t>PAF03</t>
  </si>
  <si>
    <t>PAF04</t>
  </si>
  <si>
    <t>AF01</t>
  </si>
  <si>
    <t>KPiPN01</t>
  </si>
  <si>
    <t>NTP01</t>
  </si>
  <si>
    <t>PW01</t>
  </si>
  <si>
    <t>PW02</t>
  </si>
  <si>
    <t>KPiPN02</t>
  </si>
  <si>
    <t>UWAF01</t>
  </si>
  <si>
    <t>UWAF02</t>
  </si>
  <si>
    <t>AT01</t>
  </si>
  <si>
    <t>AT02</t>
  </si>
  <si>
    <t>ZF01</t>
  </si>
  <si>
    <t>ZF02</t>
  </si>
  <si>
    <t>ZEPW01</t>
  </si>
  <si>
    <t>ZF03</t>
  </si>
  <si>
    <t>R01</t>
  </si>
  <si>
    <t>WGAF01</t>
  </si>
  <si>
    <t>WGAF02</t>
  </si>
  <si>
    <t>PO01</t>
  </si>
  <si>
    <t>KO01</t>
  </si>
  <si>
    <t>ZSAF01</t>
  </si>
  <si>
    <t>ZSZF01</t>
  </si>
  <si>
    <t>PKIPO01</t>
  </si>
  <si>
    <t>KP01</t>
  </si>
  <si>
    <t>KUO01</t>
  </si>
  <si>
    <t>KPiO01</t>
  </si>
  <si>
    <t>ZW01</t>
  </si>
  <si>
    <t>ZW02</t>
  </si>
  <si>
    <t>ZW03</t>
  </si>
  <si>
    <t>1.</t>
  </si>
  <si>
    <t>3.</t>
  </si>
  <si>
    <t>7.</t>
  </si>
  <si>
    <t>9.</t>
  </si>
  <si>
    <t>10.</t>
  </si>
  <si>
    <t>16.</t>
  </si>
  <si>
    <t>17.</t>
  </si>
  <si>
    <t>18.</t>
  </si>
  <si>
    <t>19.</t>
  </si>
  <si>
    <t>21.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</si>
  <si>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</si>
  <si>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</si>
  <si>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</si>
  <si>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</si>
  <si>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</si>
  <si>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</si>
  <si>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</si>
  <si>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</si>
  <si>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</si>
  <si>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</si>
  <si>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</si>
  <si>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</si>
  <si>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</si>
  <si>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</si>
  <si>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</si>
  <si>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Informacja o składzie rady nadzorczej kasy oraz zarządu kasy</t>
  </si>
  <si>
    <t>Funkcja w radzie nadzorczej</t>
  </si>
  <si>
    <t>A</t>
  </si>
  <si>
    <t>B</t>
  </si>
  <si>
    <t>C</t>
  </si>
  <si>
    <t>D</t>
  </si>
  <si>
    <t>E</t>
  </si>
  <si>
    <t>F</t>
  </si>
  <si>
    <t>RNIZ01.1.</t>
  </si>
  <si>
    <t>RNIZ01.2.</t>
  </si>
  <si>
    <t>RNIZ01.3.</t>
  </si>
  <si>
    <t>RNIZ01.4.</t>
  </si>
  <si>
    <t>RNIZ01.5.</t>
  </si>
  <si>
    <t>RNIZ01.6.</t>
  </si>
  <si>
    <t>RNIZ01.7.</t>
  </si>
  <si>
    <t>RNIZ01.8.</t>
  </si>
  <si>
    <t>RNIZ01.9.</t>
  </si>
  <si>
    <t>RNIZ01.10.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</si>
  <si>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</si>
  <si>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</si>
  <si>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</si>
  <si>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</si>
  <si>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</si>
  <si>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</si>
  <si>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</si>
  <si>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</si>
  <si>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</si>
  <si>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</si>
  <si>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Należności nieściągalne
(termin spłaty został przekroczony powyżej 12 miesięcy)</t>
  </si>
  <si>
    <t>Należności z prawdopodobieństwem wystąpienia nieściągalności
(opóźnienie w spłacie kapitału lub odsetek przekracza 3 miesiące i nie przekracza 6 miesięcy)</t>
  </si>
  <si>
    <t>Należności o znacznym stopniu wystąpienia prawdopodobieństwa nieściągalności
(opóźnienie w spłacie kapitału lub odsetek przekracza 6 miesięcy i nie przekracza 12 miesięcy)</t>
  </si>
  <si>
    <t>G</t>
  </si>
  <si>
    <t>H</t>
  </si>
  <si>
    <t>I</t>
  </si>
  <si>
    <t>J</t>
  </si>
  <si>
    <t>L</t>
  </si>
  <si>
    <t>N</t>
  </si>
  <si>
    <t>O</t>
  </si>
  <si>
    <t>P</t>
  </si>
  <si>
    <t>KPiPN02.6.</t>
  </si>
  <si>
    <t>PAF01 Środki na rachunkach bieżących</t>
  </si>
  <si>
    <t>Gotówka i inne aktywa pieniężne</t>
  </si>
  <si>
    <t>Pozostałe środki na rachunkach bieżących</t>
  </si>
  <si>
    <t>PO01.4.2.2.</t>
  </si>
  <si>
    <t>R</t>
  </si>
  <si>
    <t>S</t>
  </si>
  <si>
    <t>T</t>
  </si>
  <si>
    <t>U</t>
  </si>
  <si>
    <t>V</t>
  </si>
  <si>
    <t>RNIZ01</t>
  </si>
  <si>
    <t>Wartość godziwa aktywów bez utraty wartości</t>
  </si>
  <si>
    <t>Wartość godziwa aktywów z utratą wartości</t>
  </si>
  <si>
    <t>Wartość bilansowa brutto aktywów z utratą wartości</t>
  </si>
  <si>
    <t>Wartość bilansowa aktywów bez utraty wartości</t>
  </si>
  <si>
    <t>Liczba zatrudnionych w przeliczeniu na etaty</t>
  </si>
  <si>
    <t>Uwagi</t>
  </si>
  <si>
    <t>Wynik z tytułu prowizji i opłat</t>
  </si>
  <si>
    <t>Przychody z tytułu prowizji i opłat</t>
  </si>
  <si>
    <t>Koszty z tytułu prowizji i opłat (-)</t>
  </si>
  <si>
    <t xml:space="preserve">Odpisy aktualizujące z tytułu utraty wartości lub rozwiązane odpisy aktualizujące z tytułu utraty  wartości aktywów finansowych </t>
  </si>
  <si>
    <t xml:space="preserve">Aktywa finansowe utrzymywane do terminu wymagalności </t>
  </si>
  <si>
    <t>Zysk (strata) brutto</t>
  </si>
  <si>
    <t>Podatek dochodowy</t>
  </si>
  <si>
    <t>Pozostałe obowiązkowe zmniejszenie zysku (zwiększenie straty)</t>
  </si>
  <si>
    <t>Zysk (strata) netto</t>
  </si>
  <si>
    <t>Banki</t>
  </si>
  <si>
    <t xml:space="preserve">Banki </t>
  </si>
  <si>
    <t xml:space="preserve">Środki pieniężne w kasie i na rachunkach bieżących </t>
  </si>
  <si>
    <t>Należności z tytułu lokat w bankach</t>
  </si>
  <si>
    <t xml:space="preserve">Utworzone odpisy aktualizujące z tytułu utraty wartości </t>
  </si>
  <si>
    <t>Rozwiązane odpisy aktualizujące z tytułu utraty wartości</t>
  </si>
  <si>
    <t>Utworzone odpisy aktualizujące z tytułu utraty wartości</t>
  </si>
  <si>
    <t>Zobowiązania bieżące</t>
  </si>
  <si>
    <t>Instrumenty dłużne, w tym:</t>
  </si>
  <si>
    <t>certyfikaty depozytowe</t>
  </si>
  <si>
    <t xml:space="preserve">obligacje </t>
  </si>
  <si>
    <t>komercyjne weksle  inwestycyjno-terminowe</t>
  </si>
  <si>
    <t>inne</t>
  </si>
  <si>
    <t xml:space="preserve">należności z tytułu lokat </t>
  </si>
  <si>
    <t>pozostałe należności</t>
  </si>
  <si>
    <t>bony skarbowe</t>
  </si>
  <si>
    <t>kredyty i pożyczki z funduszu stabilizacyjnego</t>
  </si>
  <si>
    <t>pozostałe kredyty i pożyczki</t>
  </si>
  <si>
    <t>należności z tytułu wniesionych kaucji</t>
  </si>
  <si>
    <t>Kredyty, pożyczki i pozostałe należności, w tym:</t>
  </si>
  <si>
    <t>bieżące</t>
  </si>
  <si>
    <t>terminowe</t>
  </si>
  <si>
    <t>umowy z przyrzeczeniem odkupu</t>
  </si>
  <si>
    <t>obligacje</t>
  </si>
  <si>
    <t>pozostałe</t>
  </si>
  <si>
    <t>Zobowiązania z tytułu depozytów, w tym:</t>
  </si>
  <si>
    <t>Zobowiązania z tytułu własnej emisji, w tym:</t>
  </si>
  <si>
    <t>NTP02.1.</t>
  </si>
  <si>
    <t>NTP02.1.1.</t>
  </si>
  <si>
    <t>NTP02.1.2.</t>
  </si>
  <si>
    <t>NTP02.1.3.</t>
  </si>
  <si>
    <t>NTP02.1.3.1.</t>
  </si>
  <si>
    <t>NTP02.1.4.</t>
  </si>
  <si>
    <t>NTP02.1.5.</t>
  </si>
  <si>
    <t>NTP02.2.</t>
  </si>
  <si>
    <t>NTP02.3.</t>
  </si>
  <si>
    <t>NTP02.3.1.</t>
  </si>
  <si>
    <t>NTP02.3.2.</t>
  </si>
  <si>
    <t>NTP02.3.3.</t>
  </si>
  <si>
    <t>NTP02.3.4.</t>
  </si>
  <si>
    <t>NTP02.3.4.1.</t>
  </si>
  <si>
    <t>NTP02.3.5.</t>
  </si>
  <si>
    <t>NTP02.3.6.</t>
  </si>
  <si>
    <t>NTP02.4.</t>
  </si>
  <si>
    <t>ZF04.1.</t>
  </si>
  <si>
    <t>ZF04.1.1.</t>
  </si>
  <si>
    <t>ZF04.1.2.</t>
  </si>
  <si>
    <t>ZF04.1.3.</t>
  </si>
  <si>
    <t>ZF04.2.</t>
  </si>
  <si>
    <t>ZF04.2.1.</t>
  </si>
  <si>
    <t>ZF04.2.1.1.</t>
  </si>
  <si>
    <t>ZF04.2.2.</t>
  </si>
  <si>
    <t>ZF04.3.</t>
  </si>
  <si>
    <t>ZF04.3.1.</t>
  </si>
  <si>
    <t>ZF04.3.2.</t>
  </si>
  <si>
    <t>ZF04.3.3.</t>
  </si>
  <si>
    <t>ZF04.3.3.1.</t>
  </si>
  <si>
    <t>ZF04.3.4.</t>
  </si>
  <si>
    <t>ZF04.3.5.</t>
  </si>
  <si>
    <t>ZF04.4.</t>
  </si>
  <si>
    <t>ZF04.4.1.</t>
  </si>
  <si>
    <t>ZF04.4.2.</t>
  </si>
  <si>
    <t>ZF04.4.3.</t>
  </si>
  <si>
    <t>ZF04.4.4.</t>
  </si>
  <si>
    <t>ZF04.4.4.1.</t>
  </si>
  <si>
    <t>ZF04.4.5.</t>
  </si>
  <si>
    <t>ZF04.4.6.</t>
  </si>
  <si>
    <t>ZF04.5.</t>
  </si>
  <si>
    <t>DBT01. Depozyty bezterminowe w podziale na okresy wypowiedzenia</t>
  </si>
  <si>
    <t>Zobowiązania z terminem powyżej 1 miesiąca do 2 miesięcy</t>
  </si>
  <si>
    <t>Zobowiązania z terminem powyżej 2 miesięcy do 3 miesięcy</t>
  </si>
  <si>
    <t>Zobowiązania z terminem powyżej 1 roku do 2 lat</t>
  </si>
  <si>
    <t>Zobowiązania z terminem powyżej 2 lat do 3 lat</t>
  </si>
  <si>
    <t>Zobowiązania z terminem powyżej  3 lat</t>
  </si>
  <si>
    <t>DBT01.1.</t>
  </si>
  <si>
    <t>DBT01.2.</t>
  </si>
  <si>
    <t>DBT01.3.</t>
  </si>
  <si>
    <t>DBT01.4.</t>
  </si>
  <si>
    <t>DBT01.5.</t>
  </si>
  <si>
    <t>DBT01.6.</t>
  </si>
  <si>
    <t>DBT01.7.</t>
  </si>
  <si>
    <t>DBT01.8.</t>
  </si>
  <si>
    <t>DBT01.9.</t>
  </si>
  <si>
    <t>DBT01.10.</t>
  </si>
  <si>
    <t>DBT01.11.</t>
  </si>
  <si>
    <t>DBT01.12.</t>
  </si>
  <si>
    <t>DBT01.13.</t>
  </si>
  <si>
    <t>+</t>
  </si>
  <si>
    <t>Środki na rachunkach bieżących</t>
  </si>
  <si>
    <t>-</t>
  </si>
  <si>
    <t>40.</t>
  </si>
  <si>
    <t>NTP02</t>
  </si>
  <si>
    <t>Należności z tytułu kredytów, pożyczek i pozostałych należności oraz instrumentów dłużnych wartości bilansowej w podziale na terminy zapadalności (wszystkie portfele)</t>
  </si>
  <si>
    <t>41.</t>
  </si>
  <si>
    <t>ZF04</t>
  </si>
  <si>
    <t>42.</t>
  </si>
  <si>
    <t>DBT01</t>
  </si>
  <si>
    <t>Depozyty bezterminowe w podziale na okresy wypowiedzenia</t>
  </si>
  <si>
    <t>KWARTALNA INFORMACJA SPRAWOZDAWCZA KASY KRAJOWEJ</t>
  </si>
  <si>
    <t>DO01.5.</t>
  </si>
  <si>
    <t>DO01.6.</t>
  </si>
  <si>
    <t>DO01.6.1.</t>
  </si>
  <si>
    <t>DO01.7.</t>
  </si>
  <si>
    <t>DO01.11.2.</t>
  </si>
  <si>
    <t>DO01.11.3.</t>
  </si>
  <si>
    <t>DO01.11.4.</t>
  </si>
  <si>
    <t>DO01.11.5.</t>
  </si>
  <si>
    <t>DO01.12.1.</t>
  </si>
  <si>
    <t>DO01.12.2.</t>
  </si>
  <si>
    <t>DO01.12.3.</t>
  </si>
  <si>
    <t>DO01.13.1.</t>
  </si>
  <si>
    <t>DO01.13.2.</t>
  </si>
  <si>
    <t>DO01.13.3.</t>
  </si>
  <si>
    <t>DO01.11.1.</t>
  </si>
  <si>
    <t>Liczba nie w pełni opłaconych udziałów członkowskich</t>
  </si>
  <si>
    <t>Wartość wkładów członkowskich należnych, nie wpłaconych</t>
  </si>
  <si>
    <t>Wartość wkładów członkowskich wpłaconych</t>
  </si>
  <si>
    <t>Dane osoby sporządzającej dane sprawozdawcze</t>
  </si>
  <si>
    <t>Dane osoby zatwierdzającej dane sprawozdawcze</t>
  </si>
  <si>
    <t>PAF01.4.</t>
  </si>
  <si>
    <t>PO01.3.1.1.</t>
  </si>
  <si>
    <t>PO01.3.1.2.</t>
  </si>
  <si>
    <t>PO01.1.3.</t>
  </si>
  <si>
    <t xml:space="preserve">Rezerwy na świadczenia pracownicze </t>
  </si>
  <si>
    <t>Bilans zamknięcia (wartość bilansowa na koniec okresu)</t>
  </si>
  <si>
    <t xml:space="preserve">Niezrealizowane zyski i straty (w okresie) dotyczące instrumentów finansowych w wartości godziwej ustalonej
</t>
  </si>
  <si>
    <t>Niezrealizowane zyski i straty (skumulowane) brutto (przed opodatkowaniem) dotyczące instrumentów finansowych w wartości godziwej</t>
  </si>
  <si>
    <t>Niezrealizowane zyski i straty (w okresie) dotyczące instrumentów finansowych w wartości godziwej ustalonej</t>
  </si>
  <si>
    <t>Przychody/zyski</t>
  </si>
  <si>
    <t>Zobowiązania z tytułu operacji walutowych</t>
  </si>
  <si>
    <t>Zobowiązania z tytułu zawartych kontraktów kupna - sprzedaży instrumentów finansowych</t>
  </si>
  <si>
    <t>Zobowiązania z tytułu udzielonych zabezpieczeń</t>
  </si>
  <si>
    <t>DO01.15.</t>
  </si>
  <si>
    <t>Data sporządzenia sprawozdania</t>
  </si>
  <si>
    <t>Zobowiązania finansowe wyceniane w wartości godziwej przez wynik finansowy, w tym aktywa finansowe przeznaczone do obrotu</t>
  </si>
  <si>
    <t>Zobowiązania finansowe wyceniane w wartości godziwej przez wynik finansowy</t>
  </si>
  <si>
    <t>Oszczędności</t>
  </si>
  <si>
    <t>Kapitał z aktualizacji wyceny, w tym dotyczący:</t>
  </si>
  <si>
    <t>Rzeczowego majątku trwałego</t>
  </si>
  <si>
    <t>Aktywów finansowych dostępnych do sprzedaży</t>
  </si>
  <si>
    <t>Aktywa finansowe wyceniane w wartości godziwej przez wynik finansowy, w tym aktywa finansowe przeznaczone do obrotu</t>
  </si>
  <si>
    <t>Przychody z tytułu składek członkowskich</t>
  </si>
  <si>
    <t>Zrealizowany wynik z aktywów finansowych i zobowiązań finansowych innych niż wyceniane w wartości godziwej przez wynik finansowy oraz innych niż przeznaczone do obrotu - netto</t>
  </si>
  <si>
    <t>Pozostałe przychody operacyjne, w tym rozwiązane odpisy aktualizujące z tytułu utraty wartości aktywów niefinansowych</t>
  </si>
  <si>
    <t>Wartość bilansowa zobowiązań</t>
  </si>
  <si>
    <t>Numer kasy</t>
  </si>
  <si>
    <t>Termin wymagalności</t>
  </si>
  <si>
    <t>Rodzaj środków</t>
  </si>
  <si>
    <t>bez terminu</t>
  </si>
  <si>
    <t>1 dzień</t>
  </si>
  <si>
    <t>7 dni</t>
  </si>
  <si>
    <t>miesiąc</t>
  </si>
  <si>
    <t>3 miesiące</t>
  </si>
  <si>
    <t>Rok</t>
  </si>
  <si>
    <t>Rachunki bieżące</t>
  </si>
  <si>
    <t>Lokaty</t>
  </si>
  <si>
    <t>Inne zobowiązania</t>
  </si>
  <si>
    <t>w tym: środki pieniężne utrzymywane przez kasy w ramach rezerwy płynnej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</si>
  <si>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</si>
  <si>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</si>
  <si>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</si>
  <si>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</si>
  <si>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</si>
  <si>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</si>
  <si>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</si>
  <si>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</si>
  <si>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</si>
  <si>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</si>
  <si>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</si>
  <si>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ZF05.12.</t>
  </si>
  <si>
    <t>ZF05.13.</t>
  </si>
  <si>
    <t>ZF05.14.</t>
  </si>
  <si>
    <t>ZF05.15.</t>
  </si>
  <si>
    <t>ZF05.16.</t>
  </si>
  <si>
    <t>ZF05.17.</t>
  </si>
  <si>
    <t>ZF05.18.</t>
  </si>
  <si>
    <t>ZF05.19.</t>
  </si>
  <si>
    <t>ZF05.20.</t>
  </si>
  <si>
    <t>ZF05.21.</t>
  </si>
  <si>
    <t>ZF05.22.</t>
  </si>
  <si>
    <t>ZF05.23.</t>
  </si>
  <si>
    <t>ZF05.24.</t>
  </si>
  <si>
    <t>ZF05.25.</t>
  </si>
  <si>
    <t>ZF05.26.</t>
  </si>
  <si>
    <t>ZF05.27.</t>
  </si>
  <si>
    <t>ZF05.28.</t>
  </si>
  <si>
    <t>ZF05.29.</t>
  </si>
  <si>
    <t>ZF05.30.</t>
  </si>
  <si>
    <t>ZF05.31.</t>
  </si>
  <si>
    <t>ZF05.32.</t>
  </si>
  <si>
    <t>ZF05.33.</t>
  </si>
  <si>
    <t>ZF05.34.</t>
  </si>
  <si>
    <t>ZF05.35.</t>
  </si>
  <si>
    <t>ZF05.36.</t>
  </si>
  <si>
    <t>ZF05.37.</t>
  </si>
  <si>
    <t>ZF05.38.</t>
  </si>
  <si>
    <t>ZF05.39.</t>
  </si>
  <si>
    <t>ZF05.40.</t>
  </si>
  <si>
    <t>ZF05.41.</t>
  </si>
  <si>
    <t>ZF05.42.</t>
  </si>
  <si>
    <t>ZF05.43.</t>
  </si>
  <si>
    <t>ZF05.44.</t>
  </si>
  <si>
    <t>ZF05.45.</t>
  </si>
  <si>
    <t>ZF05.46.</t>
  </si>
  <si>
    <t>ZF05.47.</t>
  </si>
  <si>
    <t>ZF05.48.</t>
  </si>
  <si>
    <t>ZF05.49.</t>
  </si>
  <si>
    <t>ZF05.50.</t>
  </si>
  <si>
    <t>Pomniejszenia ustawowe (-)</t>
  </si>
  <si>
    <t>Darowizny i umorzenia (-)</t>
  </si>
  <si>
    <t>Wpłaty na BFG (-)</t>
  </si>
  <si>
    <t>Inne pomniejszenia (-)</t>
  </si>
  <si>
    <t>Wartość bilansowa brutto</t>
  </si>
  <si>
    <t>Wartość bilansowa netto</t>
  </si>
  <si>
    <t>Aktywa finansowe z tytułu udzielonych zobowiązań podporządkowanych</t>
  </si>
  <si>
    <t>Aktywa finansowe z tytułu zaangażowania kapitałowego</t>
  </si>
  <si>
    <t>Lista kas</t>
  </si>
  <si>
    <t>Zwiększenia w ciągu okresu</t>
  </si>
  <si>
    <t>Zmniejszenia w ciągu okresu</t>
  </si>
  <si>
    <t>Środki wnoszone przez kasy</t>
  </si>
  <si>
    <t>Udzielona pomoc</t>
  </si>
  <si>
    <t>Rozwiązanie odpisów aktualizujących</t>
  </si>
  <si>
    <t>Środki zwrócone kasom</t>
  </si>
  <si>
    <t>Zwrot pomocy</t>
  </si>
  <si>
    <t>Utworzone odpisy aktualizujące</t>
  </si>
  <si>
    <t>FS03.1.</t>
  </si>
  <si>
    <t>FS03.1.1.</t>
  </si>
  <si>
    <t>FS03.1.2.</t>
  </si>
  <si>
    <t>FS03.1.3.</t>
  </si>
  <si>
    <t>FS03.1.4.</t>
  </si>
  <si>
    <t>FS03.1.5.</t>
  </si>
  <si>
    <t>FS03.1.6.</t>
  </si>
  <si>
    <t>FS03.1.7.</t>
  </si>
  <si>
    <t>FS03.1.8.</t>
  </si>
  <si>
    <t>FS03.1.9.</t>
  </si>
  <si>
    <t>FS03.1.10.</t>
  </si>
  <si>
    <t>FS03.1.11.</t>
  </si>
  <si>
    <t>FS03.1.12.</t>
  </si>
  <si>
    <t>FS03.1.13.</t>
  </si>
  <si>
    <t>FS03.1.14.</t>
  </si>
  <si>
    <t>FS03.1.15.</t>
  </si>
  <si>
    <t>FS03.1.16.</t>
  </si>
  <si>
    <t>FS03.1.17.</t>
  </si>
  <si>
    <t>FS03.1.18.</t>
  </si>
  <si>
    <t>FS03.1.19.</t>
  </si>
  <si>
    <t>FS03.1.20.</t>
  </si>
  <si>
    <t>FS03.1.21.</t>
  </si>
  <si>
    <t>FS03.1.22.</t>
  </si>
  <si>
    <t>FS03.1.23.</t>
  </si>
  <si>
    <t>FS03.1.24.</t>
  </si>
  <si>
    <t>FS03.1.25.</t>
  </si>
  <si>
    <t>FS03.1.26.</t>
  </si>
  <si>
    <t>FS03.1.27.</t>
  </si>
  <si>
    <t>FS03.1.28.</t>
  </si>
  <si>
    <t>FS03.1.29.</t>
  </si>
  <si>
    <t>FS03.1.30.</t>
  </si>
  <si>
    <t>FS03.1.31.</t>
  </si>
  <si>
    <t>FS03.1.32.</t>
  </si>
  <si>
    <t>FS03.1.33.</t>
  </si>
  <si>
    <t>FS03.1.34.</t>
  </si>
  <si>
    <t>FS03.1.35.</t>
  </si>
  <si>
    <t>FS03.1.36.</t>
  </si>
  <si>
    <t>FS03.1.37.</t>
  </si>
  <si>
    <t>FS03.1.38.</t>
  </si>
  <si>
    <t>FS03.1.39.</t>
  </si>
  <si>
    <t>FS03.1.40.</t>
  </si>
  <si>
    <t>FS03.1.41.</t>
  </si>
  <si>
    <t>FS03.1.42.</t>
  </si>
  <si>
    <t>FS03.1.43.</t>
  </si>
  <si>
    <t>FS03.1.44.</t>
  </si>
  <si>
    <t>FS03.1.45.</t>
  </si>
  <si>
    <t>FS03.1.46.</t>
  </si>
  <si>
    <t>FS03.1.47.</t>
  </si>
  <si>
    <t>FS03.1.48.</t>
  </si>
  <si>
    <t>FS03.1.49.</t>
  </si>
  <si>
    <t>FS03.1.50.</t>
  </si>
  <si>
    <t>FS03.2.</t>
  </si>
  <si>
    <t>Lista kas (numer kasy)</t>
  </si>
  <si>
    <t>FS04.1.</t>
  </si>
  <si>
    <t>Zobowiązania pozabilansowe z tytułu funduszu stabilizacyjnego, w tym:</t>
  </si>
  <si>
    <t>FS04.1.1.</t>
  </si>
  <si>
    <t>FS04.1.2.</t>
  </si>
  <si>
    <t>FS04.1.3.</t>
  </si>
  <si>
    <t>FS04.1.4.</t>
  </si>
  <si>
    <t>Promesy kredytowe</t>
  </si>
  <si>
    <t>Wielkość pomocy</t>
  </si>
  <si>
    <t>Pomoc przyznana - niewypłacona</t>
  </si>
  <si>
    <t>Pomoc przyznana - wypłacona</t>
  </si>
  <si>
    <t>Pomoc przyznana - suma</t>
  </si>
  <si>
    <t>wartość udziałów finansowanych z funduszu stabilizacyjnego</t>
  </si>
  <si>
    <t>Darowizna</t>
  </si>
  <si>
    <t>wartość udziałów finansowanych z funduszu stabilizacyjnego</t>
  </si>
  <si>
    <t>Udziały finansowane z funduszu stabilizacyjnego</t>
  </si>
  <si>
    <t>FS05.1.</t>
  </si>
  <si>
    <t>FS05.2.</t>
  </si>
  <si>
    <t>FS05.3.</t>
  </si>
  <si>
    <t>FS05.4.</t>
  </si>
  <si>
    <t>FS05.5.</t>
  </si>
  <si>
    <t>FS05.6.</t>
  </si>
  <si>
    <t>FS05.7.</t>
  </si>
  <si>
    <t>FS05.8.</t>
  </si>
  <si>
    <t>FS05.9.</t>
  </si>
  <si>
    <t>FS05.10.</t>
  </si>
  <si>
    <t>FS05.11.</t>
  </si>
  <si>
    <t>FS05.12.</t>
  </si>
  <si>
    <t>FS05.13.</t>
  </si>
  <si>
    <t>FS05.14.</t>
  </si>
  <si>
    <t>FS05.15.</t>
  </si>
  <si>
    <t>FS05.16.</t>
  </si>
  <si>
    <t>FS05.17.</t>
  </si>
  <si>
    <t>FS05.18.</t>
  </si>
  <si>
    <t>FS05.19.</t>
  </si>
  <si>
    <t>FS05.20.</t>
  </si>
  <si>
    <t>FS05.21.</t>
  </si>
  <si>
    <t>FS05.22.</t>
  </si>
  <si>
    <t>FS05.23.</t>
  </si>
  <si>
    <t>FS05.24.</t>
  </si>
  <si>
    <t>FS05.25.</t>
  </si>
  <si>
    <t>FS05.26.</t>
  </si>
  <si>
    <t>FS05.27.</t>
  </si>
  <si>
    <t>FS05.28.</t>
  </si>
  <si>
    <t>FS05.29.</t>
  </si>
  <si>
    <t>FS05.30.</t>
  </si>
  <si>
    <t>FS05.31.</t>
  </si>
  <si>
    <t>FS05.32.</t>
  </si>
  <si>
    <t>FS05.33.</t>
  </si>
  <si>
    <t>FS05.34.</t>
  </si>
  <si>
    <t>FS05.35.</t>
  </si>
  <si>
    <t>FS05.36.</t>
  </si>
  <si>
    <t>FS05.37.</t>
  </si>
  <si>
    <t>FS05.38.</t>
  </si>
  <si>
    <t>FS05.39.</t>
  </si>
  <si>
    <t>FS05.40.</t>
  </si>
  <si>
    <t>FS05.41.</t>
  </si>
  <si>
    <t>FS05.42.</t>
  </si>
  <si>
    <t>FS05.43.</t>
  </si>
  <si>
    <t>FS05.44.</t>
  </si>
  <si>
    <t>FS05.45.</t>
  </si>
  <si>
    <t>FS05.46.</t>
  </si>
  <si>
    <t>FS05.47.</t>
  </si>
  <si>
    <t>FS05.48.</t>
  </si>
  <si>
    <t>FS05.49.</t>
  </si>
  <si>
    <t>FS05.50.</t>
  </si>
  <si>
    <t>wartość udziałów</t>
  </si>
  <si>
    <t xml:space="preserve">Udziały </t>
  </si>
  <si>
    <t>FS06.1.</t>
  </si>
  <si>
    <t>FS06.2.</t>
  </si>
  <si>
    <t>FS06.3.</t>
  </si>
  <si>
    <t>FS06.4.</t>
  </si>
  <si>
    <t>FS06.5.</t>
  </si>
  <si>
    <t>FS06.6.</t>
  </si>
  <si>
    <t>FS06.7.</t>
  </si>
  <si>
    <t>FS06.8.</t>
  </si>
  <si>
    <t>FS06.9.</t>
  </si>
  <si>
    <t>FS06.10.</t>
  </si>
  <si>
    <t>FS06.11.</t>
  </si>
  <si>
    <t>FS06.12.</t>
  </si>
  <si>
    <t>FS06.13.</t>
  </si>
  <si>
    <t>FS06.14.</t>
  </si>
  <si>
    <t>FS06.15.</t>
  </si>
  <si>
    <t>FS06.16.</t>
  </si>
  <si>
    <t>FS06.17.</t>
  </si>
  <si>
    <t>FS06.18.</t>
  </si>
  <si>
    <t>FS06.19.</t>
  </si>
  <si>
    <t>FS06.20.</t>
  </si>
  <si>
    <t>FS06.21.</t>
  </si>
  <si>
    <t>FS06.22.</t>
  </si>
  <si>
    <t>FS06.23.</t>
  </si>
  <si>
    <t>FS06.24.</t>
  </si>
  <si>
    <t>FS06.25.</t>
  </si>
  <si>
    <t>FS06.26.</t>
  </si>
  <si>
    <t>FS06.27.</t>
  </si>
  <si>
    <t>FS06.28.</t>
  </si>
  <si>
    <t>FS06.29.</t>
  </si>
  <si>
    <t>FS06.30.</t>
  </si>
  <si>
    <t>FS06.31.</t>
  </si>
  <si>
    <t>FS06.32.</t>
  </si>
  <si>
    <t>FS06.33.</t>
  </si>
  <si>
    <t>FS06.34.</t>
  </si>
  <si>
    <t>FS06.35.</t>
  </si>
  <si>
    <t>FS06.36.</t>
  </si>
  <si>
    <t>FS06.37.</t>
  </si>
  <si>
    <t>FS06.38.</t>
  </si>
  <si>
    <t>FS06.39.</t>
  </si>
  <si>
    <t>FS06.40.</t>
  </si>
  <si>
    <t>FS06.41.</t>
  </si>
  <si>
    <t>FS06.42.</t>
  </si>
  <si>
    <t>FS06.43.</t>
  </si>
  <si>
    <t>FS06.44.</t>
  </si>
  <si>
    <t>FS06.45.</t>
  </si>
  <si>
    <t>FS06.46.</t>
  </si>
  <si>
    <t>FS06.47.</t>
  </si>
  <si>
    <t>FS06.48.</t>
  </si>
  <si>
    <t>FS06.49.</t>
  </si>
  <si>
    <t>FS06.50.</t>
  </si>
  <si>
    <t>RNIZ02.1.</t>
  </si>
  <si>
    <t>Wynagrodzenia oraz pożyczki i świadczenia o podobnym charakterze dla osób wchodzących w skład organów zarządzających i nadzorujących</t>
  </si>
  <si>
    <t>RNIZ02.1.1.</t>
  </si>
  <si>
    <t>Wynagrodzenia z tytułu pełnienia funkcji w zarządzie kasy</t>
  </si>
  <si>
    <t>RNIZ02.1.2.</t>
  </si>
  <si>
    <t>Pozostałe wynagrodzenia członków zarządu z tytułu pełnienia innych funkcji w kasie</t>
  </si>
  <si>
    <t>RNIZ02.2.</t>
  </si>
  <si>
    <t>RNIZ02.3.</t>
  </si>
  <si>
    <t>Wynagrodzenia osób należących do rady nadzorczej z innych tytułów niż funkcja w radzie nadzorczej</t>
  </si>
  <si>
    <t>RPL01.1.</t>
  </si>
  <si>
    <t>Zobowiązania Kasy Krajowej z tytułu zgromadzonych środków z tytułu rezerwy płynnej</t>
  </si>
  <si>
    <t>RPL01.1.1.</t>
  </si>
  <si>
    <t>rezerwy z tytułu skok przelew</t>
  </si>
  <si>
    <t>rezerwy z tytułu transakcji i prowizji kart płatniczych</t>
  </si>
  <si>
    <t>lokaty bezterminowe rezerwy płynnej</t>
  </si>
  <si>
    <t>lokaty terminowe rezerwy płynnej</t>
  </si>
  <si>
    <t>automatyczne lokaty jednodniowe</t>
  </si>
  <si>
    <t>pozostałe rachunki rezerwy płynnej</t>
  </si>
  <si>
    <t>RPL01.2.</t>
  </si>
  <si>
    <t>w tym, dodatkowe środki, o których mowa w art. 39 ust. 1 ustawy</t>
  </si>
  <si>
    <t>RPL01.1.2.</t>
  </si>
  <si>
    <t>RPL01.1.3.</t>
  </si>
  <si>
    <t>RPL01.1.4.</t>
  </si>
  <si>
    <t>RPL01.1.5.</t>
  </si>
  <si>
    <t>RPL01.1.6.</t>
  </si>
  <si>
    <t>RPL02.2.</t>
  </si>
  <si>
    <t>Aktywa Kasy Krajowej odpowiadające zobowiązaniom Kasy Krajowej z tytułu zgromadzonych środków z tytułu rezerwy płynnej</t>
  </si>
  <si>
    <t>RPL02.2.1.</t>
  </si>
  <si>
    <t>Środki pieniężne</t>
  </si>
  <si>
    <t>RPL02.2.2.</t>
  </si>
  <si>
    <t>Papiery wartościowe emitowane lub gwarantowane przez Skarb Państwa</t>
  </si>
  <si>
    <t>RPL02.2.3.</t>
  </si>
  <si>
    <t>Papiery wartościowe emitowane przez Narodowy Bank Polski</t>
  </si>
  <si>
    <t>RPL02.2.4.</t>
  </si>
  <si>
    <t>Papiery wartościowe emitowane przez rządy lub banki centralne państw należących do Organizacji Współpracy Gospodarczej i Rozwoju (OECD)</t>
  </si>
  <si>
    <t>RPL02.2.5.</t>
  </si>
  <si>
    <t>RPL02.2.6.</t>
  </si>
  <si>
    <t>Kredyty i pożyczki płynnościowe</t>
  </si>
  <si>
    <t>RPL02.2.6.1.</t>
  </si>
  <si>
    <t>w tym: udzielone kasom realizującym program postępowania naprawczego</t>
  </si>
  <si>
    <t>RPL02.2.7.</t>
  </si>
  <si>
    <t>pozostałe środki</t>
  </si>
  <si>
    <t>Pozostałe środki</t>
  </si>
  <si>
    <t>Wartość bilansowa środków pieniężnych</t>
  </si>
  <si>
    <t>Termin zapadalności posiadanych lokat</t>
  </si>
  <si>
    <t>Pozostałe lokaty</t>
  </si>
  <si>
    <t>Środki na rachunkach w bankach</t>
  </si>
  <si>
    <t>LBA01.1.1.</t>
  </si>
  <si>
    <t>LBA01.1.2.</t>
  </si>
  <si>
    <t>LBA01.1.3.</t>
  </si>
  <si>
    <t>LBA01.1.4.</t>
  </si>
  <si>
    <t>LBA01.1.5.</t>
  </si>
  <si>
    <t>LBA01.1.6.</t>
  </si>
  <si>
    <t>LBA01.1.7.</t>
  </si>
  <si>
    <t>LBA01.1.8.</t>
  </si>
  <si>
    <t>LBA01.1.9.</t>
  </si>
  <si>
    <t>LBA01.1.10.</t>
  </si>
  <si>
    <t>LBA01.1.11.</t>
  </si>
  <si>
    <t>LBA01.1.12.</t>
  </si>
  <si>
    <t>LBA01.1.13.</t>
  </si>
  <si>
    <t>LBA01.1.14.</t>
  </si>
  <si>
    <t>LBA01.1.15.</t>
  </si>
  <si>
    <t>LBA01.1.16.</t>
  </si>
  <si>
    <t>LBA01.1.17.</t>
  </si>
  <si>
    <t>LBA01.1.18.</t>
  </si>
  <si>
    <t>RO01.1.</t>
  </si>
  <si>
    <t>Rezerwa obowiązkowa Kasy Krajowej utrzymywana w Narodowym Banku Polskim</t>
  </si>
  <si>
    <t>RO01.2.</t>
  </si>
  <si>
    <t>Zwolnienie z rezerwy obowiązkowej Kasy Krajowej</t>
  </si>
  <si>
    <t>RO01.3.</t>
  </si>
  <si>
    <t>Rezerwa obowiązkowa kas utrzymywana w Narodowym Banku Polskim</t>
  </si>
  <si>
    <t>RO01.4.</t>
  </si>
  <si>
    <t>Zwolnienie z rezerwy obowiązkowej kas</t>
  </si>
  <si>
    <t>FKI01.1.</t>
  </si>
  <si>
    <t>Zobowiązania z tytułu funduszu kredytowo-inwestycyjnego, w tym:</t>
  </si>
  <si>
    <t>FKI01.1.1.</t>
  </si>
  <si>
    <t>zobowiązania z tytułu lokat funduszy własnych kas</t>
  </si>
  <si>
    <t>FKI01.1.2.</t>
  </si>
  <si>
    <t>zobowiązania z tytułu lokat nadobowiązkowych</t>
  </si>
  <si>
    <t>FKI01.1.3.</t>
  </si>
  <si>
    <t>zobowiązania z tytułu pozostałych depozytów kas</t>
  </si>
  <si>
    <t>FKI01.1.4.</t>
  </si>
  <si>
    <t>zobowiązania z tytułu pożyczek Kasy Krajowej</t>
  </si>
  <si>
    <t>FKI01.2.</t>
  </si>
  <si>
    <t>Aktywa z tytułu funduszu kredytowo-inwestycyjnego, w tym:</t>
  </si>
  <si>
    <t>FKI01.2.1.</t>
  </si>
  <si>
    <t>FKI01.2.2.</t>
  </si>
  <si>
    <t>FKI01.2.3.</t>
  </si>
  <si>
    <t>aktywa finansowe z tytułu udzielonych kasom kredytów i pożyczek</t>
  </si>
  <si>
    <t>aktywa finansowe z tytułu inwestycji finansowych</t>
  </si>
  <si>
    <t>Formularze sprawozdawcze dla Kasy Krajowej</t>
  </si>
  <si>
    <t>Częstotliwość przekazywania danych sprawozdawczych</t>
  </si>
  <si>
    <t>miesięcznie</t>
  </si>
  <si>
    <t>(w terminie do ostatniego dnia miesiąca następującego po miesiącu, za który te dane są sporządzane)</t>
  </si>
  <si>
    <t xml:space="preserve">kwartalnie </t>
  </si>
  <si>
    <t>(w terminie do ostatniego dnia miesiąca następującego po kwartale, za który te dane są sporządzane)</t>
  </si>
  <si>
    <t>„+” – obowiązek przekazania</t>
  </si>
  <si>
    <t>„-” – brak obowiązku przekazania</t>
  </si>
  <si>
    <t>Bilans - aktywa</t>
  </si>
  <si>
    <t>Bilans - pasywa</t>
  </si>
  <si>
    <t>Rachunek zysków i strat</t>
  </si>
  <si>
    <t>Pożyczki udzielone i należności własne oraz aktywa finansowe utrzymywane do terminu wymagalności</t>
  </si>
  <si>
    <t>Aktywa finansowe w wartości bilansowej w podziale na waluty (wszystkie portfele)</t>
  </si>
  <si>
    <t>Kredyty, pożyczki i pozostałe należności (wszystkie portfele)</t>
  </si>
  <si>
    <t>Należności z tytułu kredytów, pożyczek i pozostałych należności oraz instrumentów dłużnych wartości bilansowej w podziale na terminy pierwotne (wszystkie portfele)</t>
  </si>
  <si>
    <t>Instrumenty kapitałowe w podziale na produkty i podmioty (wszystkie portfele)</t>
  </si>
  <si>
    <t>Kredyty, pożyczki i pozostałe należności oraz instrumenty dłużne w wartości bilansowej w podziale na przeterminowania (wszystkie portfele)</t>
  </si>
  <si>
    <t>Utrata wartości dla aktywów finansowych w podziale na produkty i podmioty</t>
  </si>
  <si>
    <t>Rzeczowy majątek trwały, nieruchomości inwestycyjne oraz wartości niematerialne i prawne</t>
  </si>
  <si>
    <t>Rzeczowy majątek trwały, nieruchomości inwestycyjne oraz wartości niematerialne i prawne będące przedmiotem leasingu finansowego</t>
  </si>
  <si>
    <t>Zobowiązania finansowe w wartości bilansowej w podziale na waluty (wszystkie portfele)</t>
  </si>
  <si>
    <t>Zobowiązania finansowe w wartości bilansowej w podziale na rodzaj i terminy pierwotne (wszystkie portfele)</t>
  </si>
  <si>
    <t>Zobowiązania finansowe w wartości bilansowej w podziale na terminy wymagalności (wszystkie portfele)</t>
  </si>
  <si>
    <t>ZF05</t>
  </si>
  <si>
    <t>Podział zobowiązań Kasy Krajowej</t>
  </si>
  <si>
    <t>Informacja uzupełniająca - wykorzystanie środków funduszu stabilizacyjnego</t>
  </si>
  <si>
    <t>FS03</t>
  </si>
  <si>
    <t>Fundusz stabilizacyjny - dane analityczne w podziale na kasy</t>
  </si>
  <si>
    <t>FS04</t>
  </si>
  <si>
    <t>Informacja uzupełniająca - wykorzystanie środków funduszu stabilizacyjnego - zobowiązania pozabilansowe</t>
  </si>
  <si>
    <t>FS05</t>
  </si>
  <si>
    <t>Informacja uzupełniająca - wielkość pomocy ze środków funduszu stabilizacyjnego</t>
  </si>
  <si>
    <t>FS06</t>
  </si>
  <si>
    <t>Informacja uzupełniająca - wielkość pomocy z innych źródeł (wartość brutto)</t>
  </si>
  <si>
    <t>Informacja o wartości godziwej aktywów finansowych</t>
  </si>
  <si>
    <t>Informacja o wartości godziwej zobowiązań finansowych</t>
  </si>
  <si>
    <t>Zyski i straty z tytułu aktywów finansowych</t>
  </si>
  <si>
    <t>Zyski i straty z tytułu zobowiązań finansowych</t>
  </si>
  <si>
    <t>Podatki i opłaty</t>
  </si>
  <si>
    <t>43.</t>
  </si>
  <si>
    <t>44.</t>
  </si>
  <si>
    <t>Promesy udzielenia kredytu według wartości nominalnej</t>
  </si>
  <si>
    <t>45.</t>
  </si>
  <si>
    <t>Informacja o składzie rady nadzorczej i zarządu</t>
  </si>
  <si>
    <t>46.</t>
  </si>
  <si>
    <t>RNIZ02</t>
  </si>
  <si>
    <t>47.</t>
  </si>
  <si>
    <t>48.</t>
  </si>
  <si>
    <t>49.</t>
  </si>
  <si>
    <t>RPL01</t>
  </si>
  <si>
    <t>50.</t>
  </si>
  <si>
    <t>RPL02</t>
  </si>
  <si>
    <t>Należności Kasy Krajowej z tytułu zgromadzonych środków z tytułu rezerwy płynnej</t>
  </si>
  <si>
    <t>51.</t>
  </si>
  <si>
    <t>LBA01</t>
  </si>
  <si>
    <t>Podział środków na rachunkach w bankach</t>
  </si>
  <si>
    <t>52.</t>
  </si>
  <si>
    <t>RO01</t>
  </si>
  <si>
    <t>Rezerwa obowiązkowa utrzymywana w Narodowym Banku Polskim</t>
  </si>
  <si>
    <t>53.</t>
  </si>
  <si>
    <t>FKI01</t>
  </si>
  <si>
    <t>Fundusz kredytowo - inwestycyjny</t>
  </si>
  <si>
    <t>Należności z tytułu podatku dochodowego</t>
  </si>
  <si>
    <t>BP01A.1.</t>
  </si>
  <si>
    <t>BP01A.1.1.</t>
  </si>
  <si>
    <t>BP01A.1.1.1.</t>
  </si>
  <si>
    <t>BP01A.1.1.2.</t>
  </si>
  <si>
    <t>BP01A.1.1.3.</t>
  </si>
  <si>
    <t>BP01A.1.2.</t>
  </si>
  <si>
    <t>BP01A.1.2.1.</t>
  </si>
  <si>
    <t>BP01A.1.2.2.</t>
  </si>
  <si>
    <t>BP01A.1.2.3.</t>
  </si>
  <si>
    <t>BP01A.2.</t>
  </si>
  <si>
    <t>BP01A.2.1.</t>
  </si>
  <si>
    <t>BP01A.2.2.</t>
  </si>
  <si>
    <t>BP01A.2.3.</t>
  </si>
  <si>
    <t>BP01A.3.</t>
  </si>
  <si>
    <t>BP01A.3.1.</t>
  </si>
  <si>
    <t>BP01A.3.2.</t>
  </si>
  <si>
    <t>BP01A.4.</t>
  </si>
  <si>
    <t>BP01A.5.</t>
  </si>
  <si>
    <t>BP01A.5.1.</t>
  </si>
  <si>
    <t>BP01A.5.2.</t>
  </si>
  <si>
    <t>BP01A.5.3.</t>
  </si>
  <si>
    <t>BP01A.5.4.</t>
  </si>
  <si>
    <t>BP01A.6.</t>
  </si>
  <si>
    <t>BP01A.7.</t>
  </si>
  <si>
    <t>BP01A.8.</t>
  </si>
  <si>
    <t>BP01A.9.</t>
  </si>
  <si>
    <t>BP01A.10.</t>
  </si>
  <si>
    <t>BP01A.10.1.</t>
  </si>
  <si>
    <t>BP01A.10.2.</t>
  </si>
  <si>
    <t>BP01A.11.</t>
  </si>
  <si>
    <t>BP01A.12.</t>
  </si>
  <si>
    <t>BP01A.13.</t>
  </si>
  <si>
    <t>RZS01A.1.</t>
  </si>
  <si>
    <t>RZS01A.1.1.</t>
  </si>
  <si>
    <t>RZS01A.1.2.</t>
  </si>
  <si>
    <t>RZS01A.1.3.</t>
  </si>
  <si>
    <t>RZS01A.1.4.</t>
  </si>
  <si>
    <t>RZS01A.1.5.</t>
  </si>
  <si>
    <t>RZS01A.2.</t>
  </si>
  <si>
    <t>RZS01A.2.1.</t>
  </si>
  <si>
    <t>RZS01A.2.2.</t>
  </si>
  <si>
    <t>RZS01A.2.3.</t>
  </si>
  <si>
    <t>RZS01A.2.3.1.</t>
  </si>
  <si>
    <t>RZS01A.3.</t>
  </si>
  <si>
    <t>RZS01A.3.1.</t>
  </si>
  <si>
    <t>RZS01A.3.2.</t>
  </si>
  <si>
    <t>RZS01A.4.</t>
  </si>
  <si>
    <t>RZS01A.5.</t>
  </si>
  <si>
    <t>RZS01A.6.</t>
  </si>
  <si>
    <t>RZS01A.7.</t>
  </si>
  <si>
    <t>RZS01A.8.</t>
  </si>
  <si>
    <t>RZS01A.8.1.</t>
  </si>
  <si>
    <t>RZS01A.8.2.</t>
  </si>
  <si>
    <t>RZS01A.8.3.</t>
  </si>
  <si>
    <t>RZS01A.8.4.</t>
  </si>
  <si>
    <t>RZS01A.8.5.</t>
  </si>
  <si>
    <t>RZS01A.8.6.</t>
  </si>
  <si>
    <t>RZS01A.9.</t>
  </si>
  <si>
    <t>RZS01A.10.</t>
  </si>
  <si>
    <t>RZS01A.11.</t>
  </si>
  <si>
    <t>RZS01A.12.</t>
  </si>
  <si>
    <t>RZS01A.12.1.</t>
  </si>
  <si>
    <t>RZS01A.12.2.</t>
  </si>
  <si>
    <t>RZS01A.12.3.</t>
  </si>
  <si>
    <t>RZS01A.12.4.</t>
  </si>
  <si>
    <t>RZS01A.12.5.</t>
  </si>
  <si>
    <t>RZS01A.12.6.</t>
  </si>
  <si>
    <t>RZS01A.13.</t>
  </si>
  <si>
    <t>RZS01A.13.1.</t>
  </si>
  <si>
    <t>RZS01A.13.2.</t>
  </si>
  <si>
    <t>RZS01A.14.</t>
  </si>
  <si>
    <t>RZS01A.14.1.</t>
  </si>
  <si>
    <t>RZS01A.14.2.</t>
  </si>
  <si>
    <t>RZS01A.14.3.</t>
  </si>
  <si>
    <t>RZS01A.14.4.</t>
  </si>
  <si>
    <t>RZS01A.15.</t>
  </si>
  <si>
    <t>RZS01A.16.</t>
  </si>
  <si>
    <t>RZS01A.17.</t>
  </si>
  <si>
    <t>RZS01A.18.</t>
  </si>
  <si>
    <t>RZS01A.19.</t>
  </si>
  <si>
    <t>FS01A.1.</t>
  </si>
  <si>
    <t>FS01A.1.1.</t>
  </si>
  <si>
    <t>FS01A.1.2.</t>
  </si>
  <si>
    <t>FS01A.1.3.</t>
  </si>
  <si>
    <t>FS01A.1.4.</t>
  </si>
  <si>
    <t>FS01A.1.5.</t>
  </si>
  <si>
    <t>FS01A.1.6.</t>
  </si>
  <si>
    <t>FS01A.1.7.</t>
  </si>
  <si>
    <t>FS01A.2.</t>
  </si>
  <si>
    <t>FS02A.1.</t>
  </si>
  <si>
    <t>FS02A.2.</t>
  </si>
  <si>
    <t>FS02A.2.1.</t>
  </si>
  <si>
    <t>FS02A.2.2.</t>
  </si>
  <si>
    <t>FS02A.2.3.</t>
  </si>
  <si>
    <t>FS02A.2.4.</t>
  </si>
  <si>
    <t>FS02A.2.5.</t>
  </si>
  <si>
    <t>FS02A.2.6.</t>
  </si>
  <si>
    <t>FS02A.2.7.</t>
  </si>
  <si>
    <t>FS02A.2.8.</t>
  </si>
  <si>
    <t>FS02A.3.</t>
  </si>
  <si>
    <t>Zawód/
wykształcenie</t>
  </si>
  <si>
    <t>Numer Regon</t>
  </si>
  <si>
    <t>DO01.5.1</t>
  </si>
  <si>
    <t>Liczba członków Kasy</t>
  </si>
  <si>
    <t>Liczba w pełni opłaconych udziałów członkowskich</t>
  </si>
  <si>
    <t xml:space="preserve">    Telefon służbowy</t>
  </si>
  <si>
    <t xml:space="preserve">      E-mail służbowy</t>
  </si>
  <si>
    <t xml:space="preserve">Wartość </t>
  </si>
  <si>
    <t xml:space="preserve">Pozostałe zobowiązania </t>
  </si>
  <si>
    <t xml:space="preserve">Zobowiązania finansowe wyceniane w wartości godziwej przez wynik finansowy, w tym aktywa finansowe przeznaczone do obrotu </t>
  </si>
  <si>
    <t xml:space="preserve">Pozostałe koszty operacyjne, w tym odpisy aktualizujące z tytułu utraty wartości aktywów niefinansowych </t>
  </si>
  <si>
    <t xml:space="preserve">DO01  Dane ogólne </t>
  </si>
  <si>
    <t>PAF04  Pożyczki udzielone i należności własne  oraz aktywa finansowe utrzymywane do terminu wymagalności</t>
  </si>
  <si>
    <t>PAF03  Aktywa finansowe dostępne do sprzedaży</t>
  </si>
  <si>
    <t>PAF02  Aktywa finansowe wyceniane w wartości godziwej przez wynik finansowy, w tym aktywa finansowe przeznaczone do obrotu</t>
  </si>
  <si>
    <t>Należności z terminem powyżej 1 roku do 3 lat</t>
  </si>
  <si>
    <t>Należności z terminem powyżej 3 lat do 5 lat</t>
  </si>
  <si>
    <t>FA</t>
  </si>
  <si>
    <t>Należności regularne (opóźnienie w spłacie poniżej 3 miesięcy włącznie)</t>
  </si>
  <si>
    <t>UWAF01. Utrata wartości dla aktywów finansowych w podziale na portfele</t>
  </si>
  <si>
    <t>UWAF02. Utrata wartości dla aktywów finansowych w podziale na produkty i podmioty</t>
  </si>
  <si>
    <t>Zobowiązania z terminem powyżej 1 roku do 3 lat</t>
  </si>
  <si>
    <t>Zobowiązania z terminem powyżej 3 lat do 5 lat</t>
  </si>
  <si>
    <t>ZF04. Zobowiązania finansowe w wartości bilansowej w podziale na terminy wymagalności (wszystkie portfele)</t>
  </si>
  <si>
    <t>Zobowiąznaia z terminem powyżej 3 lat do 5 lat</t>
  </si>
  <si>
    <t>ZF05. Podział zobowiązań Kasy Krajowej</t>
  </si>
  <si>
    <t>ZEPW01. Zobowiązania z tytułu własnej emisji papierów wartościowych</t>
  </si>
  <si>
    <t>Suma (wartość bilansowa)</t>
  </si>
  <si>
    <t>Utworzone odpisy (-)</t>
  </si>
  <si>
    <t xml:space="preserve">Bilans zamknięcia </t>
  </si>
  <si>
    <t>FS03. Fundusz stabilizacyjny - dane analityczne w podziale na kasy</t>
  </si>
  <si>
    <t>FS04. Informacja uzupełniająca - wykorzystanie środków funduszu stabilizacyjnego - zobowiązania pozabilansowe</t>
  </si>
  <si>
    <t>Przyznane, lecz niewypłacone kredyty</t>
  </si>
  <si>
    <t>Przyznane, lecz niewypłacone zaangażowanie kapitałowe</t>
  </si>
  <si>
    <t>Przyznane, lecz niewypłacone darowizny</t>
  </si>
  <si>
    <t>FS05. Informacja uzupełniająca - wielkość pomocy ze środków funduszu stabilizacyjnego (wartość brutto)</t>
  </si>
  <si>
    <t>wartość kredytu i zobowiązań podporządkowanych z funduszu stabilizacyjnego</t>
  </si>
  <si>
    <t>Kredyty i zobowiązania podporządkowane z funduszu stabilizacyjnego</t>
  </si>
  <si>
    <t>FS06. Informacja uzupełniająca - wielkość pomocy z innych źródeł (wartość brutto)</t>
  </si>
  <si>
    <t xml:space="preserve">wartość kredytu i zobowiązań podporządkowanych </t>
  </si>
  <si>
    <t xml:space="preserve">Kredyty i zobowiązania podporządkowane </t>
  </si>
  <si>
    <t>WGAF01. Informacja o wartości godziwej  aktywów finansowych</t>
  </si>
  <si>
    <t>na podstawie publicznie ogłoszonej, notowanej w aktywnym  obrocie regulowanym, ceny nieróżniącego się  istotnie, podobnego instrumentu finansowego</t>
  </si>
  <si>
    <t>Niezrealizowane zyski i straty (skumulowane) brutto (przed opodatkowaniem) dotyczące instrumentów finansowych w wartości godziwej ustalonej</t>
  </si>
  <si>
    <t>PO01. Przychody z tytułu odsetek</t>
  </si>
  <si>
    <t>KO01. Koszty z tytułu odsetek</t>
  </si>
  <si>
    <t xml:space="preserve">ZSZF01. Zyski i straty z tytułu zobowiązań finansowych   </t>
  </si>
  <si>
    <t>KUO01. Usługi obce</t>
  </si>
  <si>
    <t>ZW01. Zobowiązania pozabilansowe udzielone</t>
  </si>
  <si>
    <t>ZW02. Zobowiązania pozabilansowe otrzymane</t>
  </si>
  <si>
    <t xml:space="preserve">RNIZ01.  Informacja o składzie rady nadzorczej i zarządu </t>
  </si>
  <si>
    <t xml:space="preserve">RNIZ02. Wynagrodzenia oraz pożyczki i świadczenia o podobnym charakterze dla osób wchodzących w skład organów zarządzających i nadzorujących </t>
  </si>
  <si>
    <t>NTP02.  Należności z tytułu kredytów, pożyczek i pozostałych należności oraz instrumentów dłużnych wartości bilansowej w podziale na terminy zapadalności (wszystkie portfele)</t>
  </si>
  <si>
    <t>RPL01. Zobowiązania Kasy Krajowej z tytułu zgromadzonych środków z tytułu rezerwy płynnej</t>
  </si>
  <si>
    <t>RPL02. Należności Kasy Krajowej z tytułu zgromadzonych środków z tytułu rezerwy płynnej</t>
  </si>
  <si>
    <t>LBA01. Podział środków na rachunkach w bankach</t>
  </si>
  <si>
    <t>RO01. Rezerwa obowiązkowa utrzymywana w Narodowym Banku Polskim</t>
  </si>
  <si>
    <t>FKI01. Fundusz kredytowo-inwestycyjny</t>
  </si>
  <si>
    <t>REGUŁY KONTROLNE DO FORMULARZY SPRAWOZDAWCZYCH  DLA  KASY KRAJOWEJ</t>
  </si>
  <si>
    <t>Oczekiwana wartość</t>
  </si>
  <si>
    <t xml:space="preserve"> MINUS</t>
  </si>
  <si>
    <t>PAF01.4._A</t>
  </si>
  <si>
    <t>BA01.3.2._A</t>
  </si>
  <si>
    <t>dłuzne</t>
  </si>
  <si>
    <t>AF01.3._A+AF01.3._B+AF01.3._C+AF01.3._D+AF01.3._E</t>
  </si>
  <si>
    <t>pożyczki</t>
  </si>
  <si>
    <t>AF01.4._A+AF01.4._B+AF01.4._C+AF01.4._D+AF01.4._E</t>
  </si>
  <si>
    <t>kapitałowe</t>
  </si>
  <si>
    <t>AF01.2._A+AF01.2._B+AF01.2._C+AF01.2._D+AF01.2._E</t>
  </si>
  <si>
    <t>AF01.1._A+AF01.1._B+AF01.1._C+AF01.1._D+AF01.1._E</t>
  </si>
  <si>
    <t>KPiPN02.1._A+KPiPN02.1._D+KPiPN02.1._G+KPiPN02.1._J+KPiPN02.1._M+KPiPN02.1._P</t>
  </si>
  <si>
    <t>KPiPN02.2._A+KPiPN02.2._D+KPiPN02.2._G+KPiPN02.2._J+KPiPN02.2._M+KPiPN02.2._P</t>
  </si>
  <si>
    <t>UWAF01.1._F</t>
  </si>
  <si>
    <t>UWAF01.2._F</t>
  </si>
  <si>
    <t>UWAF01.3._F</t>
  </si>
  <si>
    <t>UWAF02.1._F</t>
  </si>
  <si>
    <t>UWAF02.2._F</t>
  </si>
  <si>
    <t>UWAF02.3._F</t>
  </si>
  <si>
    <t>AT01.1._B</t>
  </si>
  <si>
    <t>AT01.3._B</t>
  </si>
  <si>
    <t>AT01.2._B</t>
  </si>
  <si>
    <t>oszczędności</t>
  </si>
  <si>
    <t>własna emisja</t>
  </si>
  <si>
    <t>ZF01.3._C+ZF01.3._D+ZF01.3._E+ZF01.3._F+ZF01.3._G+ZF01.3._H+ZF01.3._I+ZF01.3._J+ZF01.3._K+ZF01.3._L+ZF01.3._M+ZF01.3._N</t>
  </si>
  <si>
    <t>ZF01.4._A+ZF01.4._B+ZF01.4._C+ZF01.4._D+ZF01.4._E+ZF01.4._F+ZF01.4._G+ZF01.4._H+ZF01.4._I+ZF01.4._J+ZF01.4._K+ZF01.4._L+ZF01.4._M+ZF01.4._N+ZF01.1._A+ZF01.1._C+ZF01.1._E+ZF01.1._G+ZF01.1._I+ZF01.1._K+ZF01.1._M</t>
  </si>
  <si>
    <t>ZF02.2._A+ZF02.2._B+ZF02.2._C+ZF02.2._D+ZF02.2._E</t>
  </si>
  <si>
    <t>ZF02.3._A+ZF02.3._B+ZF02.3._C+ZF02.3._D+ZF02.3._E</t>
  </si>
  <si>
    <t>ZF02.4._A+ZF02.4._B+ZF02.4._C+ZF02.4._D+ZF02.4._E+ZF02.1._A+ZF02.1._B+ZF02.1._C+ZF02.1._D+ZF02.1._E</t>
  </si>
  <si>
    <t>ZEPW01.6._B+ZEPW01.6._D+ZEPW01.6._F</t>
  </si>
  <si>
    <t>FS02A.1._A</t>
  </si>
  <si>
    <t>FS02A.1._C</t>
  </si>
  <si>
    <t>FS02A.1._B</t>
  </si>
  <si>
    <t>BA01.2._A</t>
  </si>
  <si>
    <t>WGAF01.1._A+WGAF01.1._B+WGAF01.1._C+WGAF01.1._D+WGAF01.1._E</t>
  </si>
  <si>
    <t>BA01.3._A</t>
  </si>
  <si>
    <t>WGAF02.2._A+WGAF02.2._B+WGAF02.2._C+WGAF02.2._D+WGAF02.2._E</t>
  </si>
  <si>
    <t>PO01.1._A+PO01.1._B+PO01.1._C+PO01.1._D+PO01.1._F+PO01.1._G</t>
  </si>
  <si>
    <t>PO01.2._A+PO01.2._B+PO01.2._C+PO01.2._D+PO01.2._F+PO01.2._G</t>
  </si>
  <si>
    <t>PO01.3._A+PO01.3._B+PO01.3._C+PO01.3._D+PO01.3._F+PO01.3._G</t>
  </si>
  <si>
    <t>PO01.4._A+PO01.4._B+PO01.4._C+PO01.4._D+PO01.4._F+PO01.4._G</t>
  </si>
  <si>
    <t>PO01.5._A+PO01.5._B+PO01.5._C+PO01.5._D+PO01.5._F+PO01.5._G</t>
  </si>
  <si>
    <t>KO01.1._A+KO01.1._B+KO01.1._C+KO01.1._D+KO01.1._F+KO01.1._G</t>
  </si>
  <si>
    <t>KO01.2._A+KO01.2._B+KO01.2._C+KO01.2._D+KO01.2._F+KO01.2._G</t>
  </si>
  <si>
    <t>ZSAF01.1._C+ZSAF01.1._F+ZSAF01.1._I+ZSAF01.1._L+ZSAF01.1._O+ZSAF01.1._S+ZSAF01.1._V+ZSZF01.1._C+ZSZF01.1._F+ZSZF01.1._I+ZSZF01.1._L+ZSZF01.1._O+ZSZF01.1._S+ZSZF01.1._V</t>
  </si>
  <si>
    <t>ZSAF01.2._C+ZSAF01.2._F+ZSAF01.2._I+ZSAF01.2._L+ZSAF01.2._O+ZSAF01.2._S+ZSAF01.2._V</t>
  </si>
  <si>
    <t>ZSAF01.3._C+ZSAF01.3._F+ZSAF01.3._I+ZSAF01.3._L+ZSAF01.3._O+ZSAF01.3._S+ZSAF01.3._V</t>
  </si>
  <si>
    <t>ZSAF01.4._C+ZSAF01.4._F+ZSAF01.4._I+ZSAF01.4._L+ZSAF01.4._O+ZSAF01.4._S+ZSAF01.4._V</t>
  </si>
  <si>
    <t>ZSZF01.2._C+ZSZF01.2._F+ZSZF01.2._I+ZSZF01.2._L+ZSZF01.2._O+ZSZF01.2._S+ZSZF01.2._V</t>
  </si>
  <si>
    <t>RPL01.1._A</t>
  </si>
  <si>
    <t>RPL02.2._A</t>
  </si>
  <si>
    <t>MINUS</t>
  </si>
  <si>
    <t>weryfikacja podsum w kolumnie A</t>
  </si>
  <si>
    <t>BP01A</t>
  </si>
  <si>
    <t>RZS01A</t>
  </si>
  <si>
    <t>weryfikacja sumy w ostatnim wierszu kolumna A</t>
  </si>
  <si>
    <t>weryfikacja podsum w kolumnie A i B</t>
  </si>
  <si>
    <t>weryfikacja podsum w kolumnie A do E</t>
  </si>
  <si>
    <t>weryfikacja podsum w kolumnie A do F</t>
  </si>
  <si>
    <t>weryfikacja podsum w kolumnie A do H</t>
  </si>
  <si>
    <t>weryfikacja sumy w ostatnim wierszu kolumny A do H</t>
  </si>
  <si>
    <t>weryfikacja sumy w ostatnim wierszu kolumny A do N</t>
  </si>
  <si>
    <t>KPIPN02</t>
  </si>
  <si>
    <t>weryfikacja podsum w kolumnie A do P</t>
  </si>
  <si>
    <t>weryfikacja podsum w kolumnie A do H oraz wierszy (A-B-C+D+E=F)</t>
  </si>
  <si>
    <t>weryfikacja podsum  kolumny A do N</t>
  </si>
  <si>
    <t>weryfiakcja sum w wierszach (I+J+K=L) oraz (suma od b do H = L)</t>
  </si>
  <si>
    <t>weryfikacja sumy w ostatnim wierszu kolumny A do F</t>
  </si>
  <si>
    <t>weryfikacja sum w wierszach (suma od A do F = G) oraz weryfikacja sumy w ostatnim wierszu kolumn od A do G</t>
  </si>
  <si>
    <t>FS01A</t>
  </si>
  <si>
    <t>weryfikacja sum w wierszach (suma od A do D = E) oraz weryfikacja sumy w ostatnim wierszu kolumn od A do E</t>
  </si>
  <si>
    <t>FS02A</t>
  </si>
  <si>
    <t>weryfikacja sum w wierszach (A-B = C) oraz weryfikacja sumy w ostatnim wierszu kolumn od A do C</t>
  </si>
  <si>
    <t>weryfikacja sumy w ostatnim wierszu kolumna A do F</t>
  </si>
  <si>
    <t>weryfikacja sumy w pierwszym wierszu</t>
  </si>
  <si>
    <t>weryfikacja sumy w ostatnim wierszu kolumny A do O</t>
  </si>
  <si>
    <t>weryfikacja podsum  kolumny A do G</t>
  </si>
  <si>
    <t>weryfikacja podsum  kolumny A do V</t>
  </si>
  <si>
    <t>weryfikacja sumy w ostatnim wierszu kolumna A do B</t>
  </si>
  <si>
    <t>weryfikacja sumy w ostatnim wierszu kolumna A do L</t>
  </si>
  <si>
    <t>weryfikacja podsum  kolumny A do H</t>
  </si>
  <si>
    <t>weryfikacja podsum  kolumny A</t>
  </si>
  <si>
    <t>LBA01.1.</t>
  </si>
  <si>
    <t>WGAF02.1.</t>
  </si>
  <si>
    <t>PAF02.1._B</t>
  </si>
  <si>
    <t>PAF02.2._B</t>
  </si>
  <si>
    <t>PAF02.3._B</t>
  </si>
  <si>
    <t>PAF03.1._E</t>
  </si>
  <si>
    <t>PAF03.2._E</t>
  </si>
  <si>
    <t>PAF03.3._E</t>
  </si>
  <si>
    <t>PAF04.1._E</t>
  </si>
  <si>
    <t>PAF04.2._E</t>
  </si>
  <si>
    <t>BA01.3.1._A</t>
  </si>
  <si>
    <t>BA01.1._A - BA01.1.1._A</t>
  </si>
  <si>
    <t>BA01.2.1._A</t>
  </si>
  <si>
    <t>BA01.2.2._A</t>
  </si>
  <si>
    <t>BA01.2.3._A</t>
  </si>
  <si>
    <t>BA01.3.3._A</t>
  </si>
  <si>
    <t>BA01.4.1._A+BA01.5.1._A</t>
  </si>
  <si>
    <t>BA01.4.2._A+BA01.5.2._A</t>
  </si>
  <si>
    <t>BA01.2.1._A+BA01.3.1._A</t>
  </si>
  <si>
    <t>BA01.1._A</t>
  </si>
  <si>
    <t>BA01.2.3._A+BA01.3.3._A+BA01.4.2._A+BA01.5.2._A</t>
  </si>
  <si>
    <t>BA01.2.2._A+BA01.3.2._A+BA01.4.1._A+BA01.5.1._A</t>
  </si>
  <si>
    <t>BA01.4._A</t>
  </si>
  <si>
    <t>BA01.5._A</t>
  </si>
  <si>
    <t>BA01.7._A</t>
  </si>
  <si>
    <t>BA01.6._A</t>
  </si>
  <si>
    <t>BA01.8._A</t>
  </si>
  <si>
    <t>R01.2._G</t>
  </si>
  <si>
    <t>R01.2._A</t>
  </si>
  <si>
    <t>KP01.6._A</t>
  </si>
  <si>
    <t>KUO01.8._A</t>
  </si>
  <si>
    <t xml:space="preserve">KPiO01.4._A </t>
  </si>
  <si>
    <t>PW01.7._A</t>
  </si>
  <si>
    <t>PAF02.1.1._A+PAF03.1.1 ._A</t>
  </si>
  <si>
    <t>PW01.7._C</t>
  </si>
  <si>
    <t>PAF02.1.2._A +PAF03.1.2 ._A</t>
  </si>
  <si>
    <t>PW01.7 ._E</t>
  </si>
  <si>
    <t>PAF02.1.3._A +PAF03.1.3._A</t>
  </si>
  <si>
    <t>PW01.7 ._G</t>
  </si>
  <si>
    <t>PAF02.1.4._A+PAF03.1.4._A</t>
  </si>
  <si>
    <t>PW01.7._B</t>
  </si>
  <si>
    <t>PW01.7._D</t>
  </si>
  <si>
    <t>PAF02.1.2._B +PAF03.1.2._E</t>
  </si>
  <si>
    <t>PW01.7._F</t>
  </si>
  <si>
    <t>PAF02.1.3._B + PAF03.1.3._E</t>
  </si>
  <si>
    <t>PW01.7._H</t>
  </si>
  <si>
    <t>PAF02.1.4._B+PAF03.1.4._E</t>
  </si>
  <si>
    <t>AF01.2.1._A+AF01.2.1._B+AF01.2.1._C+AF01.2.1._D+AF01.2.1._E</t>
  </si>
  <si>
    <t>AF01.2.2._A+AF01.2.2._B+AF01.2.2._C+AF01.2.2._D+AF01.2.2._E</t>
  </si>
  <si>
    <t>AF01.2.3._A+AF01.2.3._B+AF01.2.3._C+AF01.2.3._D+AF01.2.3._E</t>
  </si>
  <si>
    <t>AF01.2.4._A+AF01.2.4._B+AF01.2.4._C+AF01.2.4._D+AF01.2.4._E</t>
  </si>
  <si>
    <t>PW02.6._A</t>
  </si>
  <si>
    <t>PAF02.2.1._A + PAF03.2.1._A + PAF04.1.1._A</t>
  </si>
  <si>
    <t>PW02.6._C</t>
  </si>
  <si>
    <t>PAF02.2.2._A + PAF03.2.2._A + PAF04.1.2._A</t>
  </si>
  <si>
    <t>PW02.6._E</t>
  </si>
  <si>
    <t>PAF02.2.3._A + PAF03.2.3._A + PAF04.1.3._A</t>
  </si>
  <si>
    <t>PW02.6._G</t>
  </si>
  <si>
    <t>PAF02.2.4._A + PAF03.2.4._A + PAF04.1.4._A</t>
  </si>
  <si>
    <t>PW02.6._I</t>
  </si>
  <si>
    <t>PAF02.2.4.1._A + PAF03.2.4.1._A + PAF04.1.4.1._A</t>
  </si>
  <si>
    <t>PW02.6._K</t>
  </si>
  <si>
    <t>PAF02.2.5._A + PAF03.2.5._A + PAF04.1.5._A</t>
  </si>
  <si>
    <t>PW02.6._M</t>
  </si>
  <si>
    <t>PAF02.2.6._A + PAF03.2.6._A + PAF04.1.6._A</t>
  </si>
  <si>
    <t>PW02.6._B</t>
  </si>
  <si>
    <t>PAF02.2.1._B + PAF03.2.1._E + PAF04.1.1._E</t>
  </si>
  <si>
    <t>PW02.6._D</t>
  </si>
  <si>
    <t>PAF02.2.2._B + PAF03.2.2._E + PAF04.1.2._E</t>
  </si>
  <si>
    <t>PW02.6._F</t>
  </si>
  <si>
    <t>PAF02.2.3._B + PAF03.2.3._E + PAF04.1.3._E</t>
  </si>
  <si>
    <t>PW02.6._H</t>
  </si>
  <si>
    <t>PAF02.2.4._B + PAF03.2.4._E + PAF04.1.4._E</t>
  </si>
  <si>
    <t>PW02.6._J</t>
  </si>
  <si>
    <t>PAF02.2.4.1._B + PAF03.2.4.1._E + PAF04.1.4.1._E</t>
  </si>
  <si>
    <t>PW02.6._L</t>
  </si>
  <si>
    <t>PAF02.2.5._B + PAF03.2.5._E + PAF04.1.5._E</t>
  </si>
  <si>
    <t>PW02.6._N</t>
  </si>
  <si>
    <t>PAF02.2.6._B + PAF03.2.6._E + PAF04.1.6._E</t>
  </si>
  <si>
    <t>AF01.3.1._A+AF01.3.1._B+AF01.3.1._C+AF01.3.1._D+AF01.3.1._E</t>
  </si>
  <si>
    <t>AF01.3.2._A+AF01.3.2._B+AF01.3.2._C+AF01.3.2._D+AF01.3.2._E</t>
  </si>
  <si>
    <t>AF01.3.5._A+AF01.3.5._B+AF01.3.5._C+AF01.3.5._D+AF01.3.5._E</t>
  </si>
  <si>
    <t>AF01.3.6._A+AF01.3.6._B+AF01.3.6._C+AF01.3.6._D+AF01.3.6._E</t>
  </si>
  <si>
    <t>KPiPN01.6._A</t>
  </si>
  <si>
    <t>AF01.4.1._A+AF01.4.1._B+AF01.4.1._C+AF01.4.1._D+AF01.4.1._E</t>
  </si>
  <si>
    <t>KPiPN01.6._D</t>
  </si>
  <si>
    <t>AF01.4.3.1._A+AF01.4.3.1._B+AF01.4.3.1._C+AF01.4.3.1._D+AF01.4.3.1._E</t>
  </si>
  <si>
    <t>KPiPN01.6._B</t>
  </si>
  <si>
    <t>AF01.4.2._A+AF01.4.2._B+AF01.4.2._C+AF01.4.2._D+AF01.4.2._E</t>
  </si>
  <si>
    <t>KPiPN01.6._C</t>
  </si>
  <si>
    <t>AF01.4.3._A+AF01.4.3._B+AF01.4.3._C+AF01.4.3._D+AF01.4.3._E</t>
  </si>
  <si>
    <t>KPiPN01.6._E</t>
  </si>
  <si>
    <t>AF01.4.4._A+AF01.4.4._B+AF01.4.4._C+AF01.4.4._D+AF01.4.4._E</t>
  </si>
  <si>
    <t>KPiPN01.6._F</t>
  </si>
  <si>
    <t>AF01.4.5._A+AF01.4.5._B+AF01.4.5._C+AF01.4.5._D+AF01.4.5._E</t>
  </si>
  <si>
    <t>PW01.7._B+PW01.7._D+PW01.7._F+PW01.7._H</t>
  </si>
  <si>
    <t>PW02.6._B+PW02.6._D+PW02.6._F+PW02.6._H+PW02.6._L+PW02.6._N</t>
  </si>
  <si>
    <t>BP01</t>
  </si>
  <si>
    <t>RZS01</t>
  </si>
  <si>
    <t>FS01</t>
  </si>
  <si>
    <t>NTP02.3._B+NTP02.3._C+NTP02.3._D+NTP02.3._E+NTP02.3._F+NTP02.3._FA+NTP02.3._G+NTP02.3._H</t>
  </si>
  <si>
    <t>ZF04.3._A+ZF04.3._B+ZF04.3._C+ZF04.3._D+ZF04.3._E+ZF04.3._F+ZF04.3._FA+ZF04.3._G+ZF04.3._H</t>
  </si>
  <si>
    <t>zobowiązania Kasy Krajowej z tytułu rezerwy płynnej</t>
  </si>
  <si>
    <t>depozyty bezterminowe</t>
  </si>
  <si>
    <t>∑ ZF05._B</t>
  </si>
  <si>
    <t>DBT01.13._A+DBT01.13._B+DBT01.13._C+DBT01.13._D+DBT01.13._E+DBT01.13._F+DBT01.13._G+DBT01.13._H</t>
  </si>
  <si>
    <t>zobowiązania pozabilansowe z tytułu funduszu stabilizacyjnego</t>
  </si>
  <si>
    <t>∑ FS05._B+ ∑ FS05._C+ ∑ FS05._D+ ∑ FS05._E</t>
  </si>
  <si>
    <t>FS04.1._A</t>
  </si>
  <si>
    <t>wypłacona pomoc z funduszu stabilizacyjnego</t>
  </si>
  <si>
    <t>∑ FS05._I+ ∑ FS05._J+ ∑ FS05._L</t>
  </si>
  <si>
    <t>należności z tytułu lokat w bankach</t>
  </si>
  <si>
    <t>KPiPN01.3._A</t>
  </si>
  <si>
    <t>LBA01.1._A+LBA01.1._B+LBA01.1._C+LBA01.1._D+LBA01.1._E+LBA01.1._F</t>
  </si>
  <si>
    <t>rezerwa obowiązkowa utrzymywana w NBP</t>
  </si>
  <si>
    <t>RO01.1._A+RO01.3._A</t>
  </si>
  <si>
    <t>PAF01.2._A</t>
  </si>
  <si>
    <t>rezerwa obowiązkowa Kasy Krajowej utrzymywana w NBP</t>
  </si>
  <si>
    <t>PAF01.2._A-PAF01.2.1._A</t>
  </si>
  <si>
    <t>RO01.1._A</t>
  </si>
  <si>
    <t>fundusz kredytowo-inwestycyjny</t>
  </si>
  <si>
    <t>FKI01.1._A</t>
  </si>
  <si>
    <t>FKI01.2._A</t>
  </si>
  <si>
    <t>ZF03.2._A+ZF03.2._B+ZF03.2._C+ZF03.2._D+ZF03.2._E+ZF03.2._F+ZF03.2._FA+ZF03.2._G+ZF03.2._H+DBT01.1._A+DBT01.1._B+DBT01.1._C+DBT01.1._D+DBT01.1._E+DBT01.1._F+DBT01.1._G+DBT01.1._H</t>
  </si>
  <si>
    <t>ZF04.2._A+ZF04.2._B+ZF04.2._C+ZF04.2._D+ZF04.2._E+ZF04.2._F+ZF04.2._FA+ZF04.2._G+ZF04.2._H+DBT01.1._A+DBT01.1._B+DBT01.1._C+DBT01.1._D+DBT01.1._E+DBT01.1._F+DBT01.1._G+DBT01.1._H</t>
  </si>
  <si>
    <t>oznaczenie formuły</t>
  </si>
  <si>
    <t>relacja</t>
  </si>
  <si>
    <t>miesięczna</t>
  </si>
  <si>
    <t>kwartalna</t>
  </si>
  <si>
    <t>weryfikacja sum częściowych</t>
  </si>
  <si>
    <t>Walidacja arkusza</t>
  </si>
  <si>
    <t>Status walidacji arkuszy</t>
  </si>
  <si>
    <t>Częstotliwość</t>
  </si>
  <si>
    <t>dłużne papiery</t>
  </si>
  <si>
    <t>kapitałowe instrumenty</t>
  </si>
  <si>
    <t>pozostałe zobowiązania</t>
  </si>
  <si>
    <t>pożyczki i kredyty</t>
  </si>
  <si>
    <t>Walidacje między arkuszami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</si>
  <si>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</si>
  <si>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</si>
  <si>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</si>
  <si>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</si>
  <si>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</si>
  <si>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</si>
  <si>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</si>
  <si>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</si>
  <si>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</si>
  <si>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</si>
  <si>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</si>
  <si>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</si>
  <si>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</si>
  <si>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</si>
  <si>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</si>
  <si>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</si>
  <si>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</si>
  <si>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</si>
  <si>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</si>
  <si>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</si>
  <si>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</si>
  <si>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</si>
  <si>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</si>
  <si>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</si>
  <si>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</si>
  <si>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</si>
  <si>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</si>
  <si>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</si>
  <si>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</si>
  <si>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</si>
  <si>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</si>
  <si>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</si>
  <si>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</si>
  <si>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</si>
  <si>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</si>
  <si>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</si>
  <si>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</si>
  <si>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</si>
  <si>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</si>
  <si>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</si>
  <si>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</si>
  <si>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</si>
  <si>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</si>
  <si>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</si>
  <si>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</si>
  <si>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</si>
  <si>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</si>
  <si>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</si>
  <si>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</si>
  <si>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</si>
  <si>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</si>
  <si>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</si>
  <si>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</si>
  <si>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</si>
  <si>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</si>
  <si>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RKK.01</t>
  </si>
  <si>
    <t>RKK.02</t>
  </si>
  <si>
    <t>RKK.03</t>
  </si>
  <si>
    <t>RKK.04</t>
  </si>
  <si>
    <t>RKK.05</t>
  </si>
  <si>
    <t>RKK.06</t>
  </si>
  <si>
    <t>RKK.07</t>
  </si>
  <si>
    <t>RKK.08</t>
  </si>
  <si>
    <t>RKK.09</t>
  </si>
  <si>
    <t>RKK.10</t>
  </si>
  <si>
    <t>RKK.11</t>
  </si>
  <si>
    <t>RKK.12</t>
  </si>
  <si>
    <t>RKK.13</t>
  </si>
  <si>
    <t>RKK.14</t>
  </si>
  <si>
    <t>RKK.15</t>
  </si>
  <si>
    <t>RKK.16</t>
  </si>
  <si>
    <t>RKK.17</t>
  </si>
  <si>
    <t>RKK.18</t>
  </si>
  <si>
    <t>RKK.19</t>
  </si>
  <si>
    <t>RKK.20</t>
  </si>
  <si>
    <t>RKK.21</t>
  </si>
  <si>
    <t>RKK.22</t>
  </si>
  <si>
    <t>RKK.23</t>
  </si>
  <si>
    <t>RKK.24</t>
  </si>
  <si>
    <t>RKK.25</t>
  </si>
  <si>
    <t>RKK.26</t>
  </si>
  <si>
    <t>RKK.27</t>
  </si>
  <si>
    <t>RKK.28</t>
  </si>
  <si>
    <t>RKK.29</t>
  </si>
  <si>
    <t>RKK.30</t>
  </si>
  <si>
    <t>RKK.31</t>
  </si>
  <si>
    <t>RKK.32</t>
  </si>
  <si>
    <t>RKK.33</t>
  </si>
  <si>
    <t>RKK.34</t>
  </si>
  <si>
    <t>RKK.35</t>
  </si>
  <si>
    <t>RKK.36</t>
  </si>
  <si>
    <t>RKK.37</t>
  </si>
  <si>
    <t>RKK.38</t>
  </si>
  <si>
    <t>RKK.39</t>
  </si>
  <si>
    <t>RKK.40</t>
  </si>
  <si>
    <t>RKK.41</t>
  </si>
  <si>
    <t>RKK.42</t>
  </si>
  <si>
    <t>RKK.43</t>
  </si>
  <si>
    <t>RKK.44</t>
  </si>
  <si>
    <t>RKK.45</t>
  </si>
  <si>
    <t>RKK.46</t>
  </si>
  <si>
    <t>RKK.47</t>
  </si>
  <si>
    <t>RKK.48</t>
  </si>
  <si>
    <t>RKK.49</t>
  </si>
  <si>
    <t>RKK.50</t>
  </si>
  <si>
    <t>RKK.51</t>
  </si>
  <si>
    <t>RKK.52</t>
  </si>
  <si>
    <t>RKK.53</t>
  </si>
  <si>
    <t>RKK.54</t>
  </si>
  <si>
    <t>RKK.55</t>
  </si>
  <si>
    <t>RKK.56</t>
  </si>
  <si>
    <t>RKK.57</t>
  </si>
  <si>
    <t>RKK.58</t>
  </si>
  <si>
    <t>RKK.59</t>
  </si>
  <si>
    <t>RKK.60</t>
  </si>
  <si>
    <t>RKK.61</t>
  </si>
  <si>
    <t>RKK.62</t>
  </si>
  <si>
    <t>RKK.63</t>
  </si>
  <si>
    <t>RKK.64</t>
  </si>
  <si>
    <t>RKK.65</t>
  </si>
  <si>
    <t>RKK.66</t>
  </si>
  <si>
    <t>BP01A.1.1.1._A+BP01A.1.2.1._A+BP01A.2.1._A</t>
  </si>
  <si>
    <t>BP01A.1.1.3._A+BP01A.1.2.3._A+BP01A.2.3._A</t>
  </si>
  <si>
    <t>BP01A.1.1.2._A+BP01A.1.2.2._A+BP01A.2.2._A</t>
  </si>
  <si>
    <t>FS02A.2.1._A+FS02A.2.2._A+FS02A.2.8._A</t>
  </si>
  <si>
    <t>BP01A.13._A</t>
  </si>
  <si>
    <t>RZS01A.19._A</t>
  </si>
  <si>
    <t>FS01A.2._E</t>
  </si>
  <si>
    <t>BP01A.12._A</t>
  </si>
  <si>
    <t>BP01A.5.1._A</t>
  </si>
  <si>
    <t>FS01A.2._D</t>
  </si>
  <si>
    <t>BP01A.1.2._A</t>
  </si>
  <si>
    <t>BP01A.3._A</t>
  </si>
  <si>
    <t>BP01A.3.1._A</t>
  </si>
  <si>
    <t>RZS01A.1.1._A</t>
  </si>
  <si>
    <t>RZS01A.1.2._A</t>
  </si>
  <si>
    <t>RZS01A.1.3._A</t>
  </si>
  <si>
    <t>RZS01A.1.4._A</t>
  </si>
  <si>
    <t>RZS01A.1.5._A</t>
  </si>
  <si>
    <t>RZS01A.10._A</t>
  </si>
  <si>
    <t>-RZS01A.11._A</t>
  </si>
  <si>
    <t xml:space="preserve">-RZS01A.12.3._A </t>
  </si>
  <si>
    <t>-RZS01A.12.4._A</t>
  </si>
  <si>
    <t>-RZS01A.12.5._A</t>
  </si>
  <si>
    <t>-RZS01A.2.1._A</t>
  </si>
  <si>
    <t>-RZS01A.2.2._A-RZS01.2.3._A</t>
  </si>
  <si>
    <t>RZS01A.8.1._A</t>
  </si>
  <si>
    <t>RZS01A.8.2._A</t>
  </si>
  <si>
    <t>RZS01A.8.3._A</t>
  </si>
  <si>
    <t>RZS01A.8.4._A</t>
  </si>
  <si>
    <t>RZS01A.8.5._A</t>
  </si>
  <si>
    <t>PAF02.1.1._B+PAF03.1.1._E</t>
  </si>
  <si>
    <t>BA01.12._A</t>
  </si>
  <si>
    <t>ZF04.4._A+ZF04.4._B+ZF04.4._C+ZF04.4._D+ZF04.4._E+ZF04.4._F+ZF04.4._FA+ZF04.4._G+ZF04.4._H+ZF04.1._A+ZF04.1._B</t>
  </si>
  <si>
    <t>ZF03.4._A+ZF03.4._B+ZF03.4._C+ZF03.4._D+ZF03.4._E+ZF03.4._F+ZF03.4._FA+ZF03.4._G+ZF03.4._H+ZF03.1._A+ZF03.1._B</t>
  </si>
  <si>
    <t>DO01.1.</t>
  </si>
  <si>
    <t>Okres sprawozdawczy</t>
  </si>
  <si>
    <t>Weryfikacja reguł kontrolnych</t>
  </si>
  <si>
    <t>RKK.67</t>
  </si>
  <si>
    <t>ZF01.2._E+ZF01.2._F+ZF01.2._G+ZF01.2._H+ZF01.2._K+ZF01.2._L+DBT01.1._A+DBT01.1._B+DBT01.1._C+DBT01.1._D+DBT01.1._E+DBT01.1._F+DBT01.1._G+DBT01.1._H</t>
  </si>
  <si>
    <t>KPIPN01.6._A+KPIPN01.6._B+KPIPN01.6._C+KPIPN01.6._E+KPIPN01.6._F</t>
  </si>
  <si>
    <t>FS01A.2._E-FS01A.2._D</t>
  </si>
  <si>
    <t>Pożyczki udzielone członkom zarządu</t>
  </si>
  <si>
    <t>RNIZ02.4.</t>
  </si>
  <si>
    <t>Pożyczki udzielone członkom rady nadzorczej</t>
  </si>
  <si>
    <t>NTP02.1._B+NTP02.1._C+NTP02.1._D+NTP02.1._E+NTP02.1._F+ NTP02.1._FA+NTP02.1._G+NTP02.1._H+NTP02.2._B+NTP02.2._C+NTP02.2._D+NTP02.2._E+NTP02.2._F+NTP02.2._FA+NTP02.2._G+NTP02.2._H</t>
  </si>
  <si>
    <t>NTP01.3._B+NTP01.3._C+NTP01.3._D+NTP01.3._E+NTP01.3._F+NTP01.3._FA+NTP01.3._G+NTP01.3._H</t>
  </si>
  <si>
    <t>NTP01.1._B+NTP01.1._C+NTP01.1._D+NTP01.1._E+NTP01.1._F+NTP01.1._FA+NTP01.1._G+NTP01.1._H+NTP01.2._B+NTP01.2._C+NTP01.2._D+NTP01.2._E+NTP01.2._F+NTP01.2._FA+NTP01.2._G+NTP01.2._H</t>
  </si>
  <si>
    <t>PKIPO01.10._A-PKIPO01.6._A</t>
  </si>
  <si>
    <t>PKIPO01.10._B-PKIPO01.6._B</t>
  </si>
  <si>
    <t>ZF03.3._A+ZF03.3._B+ZF03.3._C+ZF03.3._D+ZF03.3._E+ZF03.3._F+ZF03.3._FA+ZF03.3._G+ZF03.3._H</t>
  </si>
  <si>
    <t xml:space="preserve">FS07 - Fundusz wsparcia edukacji i promocji, powstający z rocznej składki </t>
  </si>
  <si>
    <t>FS07.1.</t>
  </si>
  <si>
    <t>Bilans otwarcia na początek kwartału</t>
  </si>
  <si>
    <t>FS07.2.</t>
  </si>
  <si>
    <t>Wpłaty skok z tytułu składki rocznej</t>
  </si>
  <si>
    <t>FS07.3.</t>
  </si>
  <si>
    <t>Pozostałe wpłaty</t>
  </si>
  <si>
    <t>FS07.4.</t>
  </si>
  <si>
    <t>Wydatki na wsparcie edukacji skok</t>
  </si>
  <si>
    <t>FS07.5.</t>
  </si>
  <si>
    <t>Wydatki na wsparcie promocji skok</t>
  </si>
  <si>
    <t>FS07.6.</t>
  </si>
  <si>
    <t xml:space="preserve">Pozostałe wydatki </t>
  </si>
  <si>
    <t>FS07.7.</t>
  </si>
  <si>
    <t>Bilans zamknięcia na koniec kwartału</t>
  </si>
  <si>
    <t>Nazwa podmiotu</t>
  </si>
  <si>
    <t>Tytuł</t>
  </si>
  <si>
    <t>Liczba podmiotów</t>
  </si>
  <si>
    <t>FS07A.1.</t>
  </si>
  <si>
    <t>FS07A.2.</t>
  </si>
  <si>
    <t>FS07A.3.</t>
  </si>
  <si>
    <t>FS07A.4.</t>
  </si>
  <si>
    <t>FS07A.5.</t>
  </si>
  <si>
    <t>FS07A.6.</t>
  </si>
  <si>
    <t>FS07A.7.</t>
  </si>
  <si>
    <t>FS07A.8.</t>
  </si>
  <si>
    <t>FS07A.9.</t>
  </si>
  <si>
    <t>FS07A.10.</t>
  </si>
  <si>
    <t>FS07A.11.</t>
  </si>
  <si>
    <t>FS07A.12.</t>
  </si>
  <si>
    <t>UPP01 - Informacja o świadczeniu usług płatniczych</t>
  </si>
  <si>
    <t>Krajowe instytucje płatnicze</t>
  </si>
  <si>
    <t>Krajowe instytucje pieniądza elektronicznego</t>
  </si>
  <si>
    <t>Małe instytucje płatnicze</t>
  </si>
  <si>
    <t>Biura usług płatniczych</t>
  </si>
  <si>
    <t>Ilość</t>
  </si>
  <si>
    <t>UPP01.1.</t>
  </si>
  <si>
    <t>Prowadzenie rachunków płatniczych</t>
  </si>
  <si>
    <t>UPP01.2.</t>
  </si>
  <si>
    <t>BP01A.6.1.</t>
  </si>
  <si>
    <t>FS07</t>
  </si>
  <si>
    <t xml:space="preserve">Fundusz wsparcia edukacji i promocji, powstający z rocznej składki </t>
  </si>
  <si>
    <t>FS07A</t>
  </si>
  <si>
    <t>UPP01</t>
  </si>
  <si>
    <t>Informacja o świadczeniu usług płatniczych</t>
  </si>
  <si>
    <t>54.</t>
  </si>
  <si>
    <t>55.</t>
  </si>
  <si>
    <t>56.</t>
  </si>
  <si>
    <t>RKK.68</t>
  </si>
  <si>
    <t xml:space="preserve">BP01A.6.1._A </t>
  </si>
  <si>
    <t>FS07.7._A</t>
  </si>
  <si>
    <t>Fundusz wsparcia edukacji i promocji</t>
  </si>
  <si>
    <t>REGON</t>
  </si>
  <si>
    <t>ZF03. Zobowiązania finansowe w wartości bilansowej i w podziale na rodzaj i terminy pierwotne  (wszystkie portfele)</t>
  </si>
  <si>
    <t>FS07A - Fundusz wsparcia edukacji i promocji</t>
  </si>
  <si>
    <t>Pośredniczenie w przeprowadzaniu rozliczeń związanych z działalnością w zakresie usług płatniczych innych niż wymienione w wierszu UPP01.1.</t>
  </si>
  <si>
    <t>BP01 Bilans - Pasywa</t>
  </si>
  <si>
    <t>RZS01 Rachunek zysków i strat</t>
  </si>
  <si>
    <t>FS01. Fundusz stabilizacyjny</t>
  </si>
  <si>
    <t>FS02. Informacja uzupełniająca  - wykorzystanie środków funduszu stabilizacyjnego</t>
  </si>
  <si>
    <t xml:space="preserve">    w tym fundusz wsparcia edukacji i promocji</t>
  </si>
  <si>
    <t>Specyfikacja wydatków na fundusz (od początku roku narastająco) - wydatki na rzecz jednego podmiotu powyżej 10.000 PLN</t>
  </si>
  <si>
    <t>TEXT</t>
  </si>
  <si>
    <t>WGAF01.2._A+WGAF01.2._B+WGAF01.2._C+WGAF01.2._D+WGAF01.2._E+PAF03.1._E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</si>
</sst>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5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8"/>
      <name val="Arial"/>
      <family val="2"/>
    </font>
    <font>
      <b/>
      <u/>
      <sz val="8"/>
      <name val="Verdana"/>
      <family val="2"/>
    </font>
    <font>
      <b/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indexed="1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/>
      <right/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0" fontId="18" fillId="0" borderId="0"/>
    <xf numFmtId="0" fontId="18" fillId="0" borderId="0"/>
    <xf numFmtId="164" fontId="16" fillId="0" borderId="0" applyFont="0" applyFill="0" applyBorder="0" applyAlignment="0" applyProtection="0"/>
  </cellStyleXfs>
  <cellXfs count="1360">
    <xf numFmtId="0" fontId="0" fillId="0" borderId="0" xfId="0"/>
    <xf numFmtId="0" fontId="11" fillId="0" borderId="60" xfId="5" applyFont="1" applyFill="1" applyBorder="1" applyAlignment="1" applyProtection="1">
      <alignment horizontal="center" vertical="center"/>
    </xf>
    <xf numFmtId="0" fontId="12" fillId="0" borderId="4" xfId="5" applyFont="1" applyFill="1" applyBorder="1" applyAlignment="1" applyProtection="1">
      <alignment horizontal="center" vertical="center"/>
    </xf>
    <xf numFmtId="0" fontId="12" fillId="0" borderId="62" xfId="5" applyFont="1" applyFill="1" applyBorder="1" applyAlignment="1" applyProtection="1">
      <alignment horizontal="left" vertical="center" wrapText="1"/>
    </xf>
    <xf numFmtId="0" fontId="12" fillId="0" borderId="39" xfId="5" applyFont="1" applyFill="1" applyBorder="1" applyAlignment="1" applyProtection="1">
      <alignment horizontal="left" vertical="center" wrapText="1"/>
    </xf>
    <xf numFmtId="0" fontId="12" fillId="0" borderId="43" xfId="5" applyFont="1" applyFill="1" applyBorder="1" applyAlignment="1" applyProtection="1">
      <alignment horizontal="left" vertical="center" wrapText="1"/>
    </xf>
    <xf numFmtId="0" fontId="11" fillId="0" borderId="60" xfId="6" applyFont="1" applyFill="1" applyBorder="1" applyAlignment="1" applyProtection="1">
      <alignment horizontal="center" vertical="center"/>
    </xf>
    <xf numFmtId="0" fontId="12" fillId="0" borderId="4" xfId="6" applyFont="1" applyFill="1" applyBorder="1" applyAlignment="1" applyProtection="1">
      <alignment horizontal="center" vertical="center"/>
    </xf>
    <xf numFmtId="0" fontId="12" fillId="0" borderId="33" xfId="6" applyFont="1" applyFill="1" applyBorder="1" applyAlignment="1" applyProtection="1">
      <alignment horizontal="left" vertical="center" wrapText="1"/>
    </xf>
    <xf numFmtId="0" fontId="12" fillId="0" borderId="62" xfId="6" applyFont="1" applyFill="1" applyBorder="1" applyAlignment="1" applyProtection="1">
      <alignment horizontal="left" vertical="center" wrapText="1"/>
    </xf>
    <xf numFmtId="0" fontId="12" fillId="0" borderId="18" xfId="6" applyFont="1" applyFill="1" applyBorder="1" applyAlignment="1" applyProtection="1">
      <alignment horizontal="left" vertical="center" wrapText="1"/>
    </xf>
    <xf numFmtId="0" fontId="12" fillId="0" borderId="39" xfId="6" applyFont="1" applyFill="1" applyBorder="1" applyAlignment="1" applyProtection="1">
      <alignment horizontal="left" vertical="center" wrapText="1"/>
    </xf>
    <xf numFmtId="0" fontId="12" fillId="0" borderId="24" xfId="6" applyFont="1" applyFill="1" applyBorder="1" applyAlignment="1" applyProtection="1">
      <alignment horizontal="left" vertical="center" wrapText="1"/>
    </xf>
    <xf numFmtId="0" fontId="12" fillId="0" borderId="43" xfId="6" applyFont="1" applyFill="1" applyBorder="1" applyAlignment="1" applyProtection="1">
      <alignment horizontal="left" vertical="center" wrapText="1"/>
    </xf>
    <xf numFmtId="0" fontId="12" fillId="0" borderId="4" xfId="6" applyFont="1" applyFill="1" applyBorder="1" applyAlignment="1" applyProtection="1">
      <alignment horizontal="left" vertical="center" wrapText="1"/>
    </xf>
    <xf numFmtId="0" fontId="41" fillId="0" borderId="0" xfId="0" applyFont="1" applyFill="1" applyBorder="1" applyProtection="1"/>
    <xf numFmtId="0" fontId="44" fillId="0" borderId="60" xfId="0" applyFont="1" applyFill="1" applyBorder="1" applyAlignment="1" applyProtection="1">
      <alignment wrapText="1"/>
    </xf>
    <xf numFmtId="0" fontId="44" fillId="0" borderId="111" xfId="0" applyFont="1" applyFill="1" applyBorder="1" applyAlignment="1" applyProtection="1">
      <alignment wrapText="1"/>
    </xf>
    <xf numFmtId="2" fontId="7" fillId="0" borderId="45" xfId="5" applyNumberFormat="1" applyFont="1" applyFill="1" applyBorder="1" applyAlignment="1" applyProtection="1">
      <alignment horizontal="center" vertical="center"/>
      <protection locked="0"/>
    </xf>
    <xf numFmtId="2" fontId="7" fillId="0" borderId="18" xfId="5" applyNumberFormat="1" applyFont="1" applyFill="1" applyBorder="1" applyAlignment="1" applyProtection="1">
      <alignment horizontal="center" vertical="center"/>
      <protection locked="0"/>
    </xf>
    <xf numFmtId="2" fontId="7" fillId="0" borderId="24" xfId="5" applyNumberFormat="1" applyFont="1" applyFill="1" applyBorder="1" applyAlignment="1" applyProtection="1">
      <alignment horizontal="center" vertical="center"/>
      <protection locked="0"/>
    </xf>
    <xf numFmtId="2" fontId="8" fillId="0" borderId="4" xfId="5" applyNumberFormat="1" applyFont="1" applyFill="1" applyBorder="1" applyAlignment="1" applyProtection="1">
      <alignment horizontal="center" vertical="center"/>
      <protection locked="0"/>
    </xf>
    <xf numFmtId="2" fontId="7" fillId="0" borderId="45" xfId="6" applyNumberFormat="1" applyFont="1" applyFill="1" applyBorder="1" applyAlignment="1" applyProtection="1">
      <alignment horizontal="center" vertical="center"/>
      <protection locked="0"/>
    </xf>
    <xf numFmtId="2" fontId="7" fillId="0" borderId="18" xfId="6" applyNumberFormat="1" applyFont="1" applyFill="1" applyBorder="1" applyAlignment="1" applyProtection="1">
      <alignment horizontal="center" vertical="center"/>
      <protection locked="0"/>
    </xf>
    <xf numFmtId="2" fontId="7" fillId="0" borderId="24" xfId="6" applyNumberFormat="1" applyFont="1" applyFill="1" applyBorder="1" applyAlignment="1" applyProtection="1">
      <alignment horizontal="center" vertical="center"/>
      <protection locked="0"/>
    </xf>
    <xf numFmtId="2" fontId="7" fillId="0" borderId="64" xfId="6" applyNumberFormat="1" applyFont="1" applyFill="1" applyBorder="1" applyAlignment="1" applyProtection="1">
      <alignment horizontal="center" vertical="center"/>
      <protection locked="0"/>
    </xf>
    <xf numFmtId="2" fontId="8" fillId="0" borderId="66" xfId="6" applyNumberFormat="1" applyFont="1" applyFill="1" applyBorder="1" applyAlignment="1" applyProtection="1">
      <alignment horizontal="center" vertical="center"/>
      <protection locked="0"/>
    </xf>
    <xf numFmtId="0" fontId="44" fillId="0" borderId="140" xfId="0" applyFont="1" applyFill="1" applyBorder="1" applyAlignment="1" applyProtection="1">
      <alignment wrapText="1"/>
    </xf>
    <xf numFmtId="0" fontId="44" fillId="0" borderId="112" xfId="0" applyFont="1" applyFill="1" applyBorder="1" applyAlignment="1" applyProtection="1">
      <alignment wrapText="1"/>
    </xf>
    <xf numFmtId="14" fontId="1" fillId="0" borderId="65" xfId="0" applyNumberFormat="1" applyFont="1" applyFill="1" applyBorder="1" applyAlignment="1" applyProtection="1">
      <alignment horizontal="right"/>
      <protection locked="0"/>
    </xf>
    <xf numFmtId="49" fontId="7" fillId="0" borderId="45" xfId="1" applyNumberFormat="1" applyFont="1" applyFill="1" applyBorder="1" applyAlignment="1" applyProtection="1">
      <alignment horizontal="center" wrapText="1"/>
      <protection locked="0"/>
    </xf>
    <xf numFmtId="49" fontId="7" fillId="0" borderId="18" xfId="1" applyNumberFormat="1" applyFont="1" applyFill="1" applyBorder="1" applyAlignment="1" applyProtection="1">
      <alignment horizontal="center" wrapText="1"/>
      <protection locked="0"/>
    </xf>
    <xf numFmtId="2" fontId="7" fillId="0" borderId="18" xfId="1" applyNumberFormat="1" applyFont="1" applyFill="1" applyBorder="1" applyAlignment="1" applyProtection="1">
      <alignment horizontal="center" wrapText="1"/>
      <protection locked="0"/>
    </xf>
    <xf numFmtId="2" fontId="7" fillId="0" borderId="24" xfId="1" applyNumberFormat="1" applyFont="1" applyFill="1" applyBorder="1" applyAlignment="1" applyProtection="1">
      <alignment horizontal="center" wrapText="1"/>
      <protection locked="0"/>
    </xf>
    <xf numFmtId="49" fontId="7" fillId="0" borderId="77" xfId="1" applyNumberFormat="1" applyFont="1" applyFill="1" applyBorder="1" applyAlignment="1" applyProtection="1">
      <alignment horizontal="center" wrapText="1"/>
      <protection locked="0"/>
    </xf>
    <xf numFmtId="49" fontId="7" fillId="0" borderId="64" xfId="1" applyNumberFormat="1" applyFont="1" applyFill="1" applyBorder="1" applyAlignment="1" applyProtection="1">
      <alignment horizontal="center" wrapText="1"/>
      <protection locked="0"/>
    </xf>
    <xf numFmtId="49" fontId="7" fillId="0" borderId="4" xfId="1" applyNumberFormat="1" applyFont="1" applyFill="1" applyBorder="1" applyAlignment="1" applyProtection="1">
      <alignment horizontal="center" wrapText="1"/>
      <protection locked="0"/>
    </xf>
    <xf numFmtId="14" fontId="0" fillId="0" borderId="12" xfId="0" applyNumberFormat="1" applyFont="1" applyFill="1" applyBorder="1" applyProtection="1">
      <protection locked="0"/>
    </xf>
    <xf numFmtId="0" fontId="0" fillId="0" borderId="0" xfId="0" applyFont="1" applyProtection="1"/>
    <xf numFmtId="0" fontId="1" fillId="0" borderId="0" xfId="0" applyFont="1" applyProtection="1"/>
    <xf numFmtId="0" fontId="23" fillId="0" borderId="0" xfId="0" applyFont="1" applyFill="1" applyProtection="1"/>
    <xf numFmtId="0" fontId="2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Fill="1" applyProtection="1"/>
    <xf numFmtId="0" fontId="11" fillId="0" borderId="6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left" vertical="center"/>
    </xf>
    <xf numFmtId="0" fontId="7" fillId="0" borderId="45" xfId="1" applyFont="1" applyFill="1" applyBorder="1" applyAlignment="1" applyProtection="1">
      <alignment wrapText="1"/>
    </xf>
    <xf numFmtId="0" fontId="8" fillId="0" borderId="20" xfId="1" applyFont="1" applyFill="1" applyBorder="1" applyAlignment="1" applyProtection="1">
      <alignment wrapText="1"/>
    </xf>
    <xf numFmtId="0" fontId="7" fillId="0" borderId="18" xfId="1" applyFont="1" applyFill="1" applyBorder="1" applyAlignment="1" applyProtection="1">
      <alignment wrapText="1"/>
    </xf>
    <xf numFmtId="0" fontId="8" fillId="0" borderId="23" xfId="1" applyFont="1" applyFill="1" applyBorder="1" applyAlignment="1" applyProtection="1">
      <alignment wrapText="1"/>
    </xf>
    <xf numFmtId="0" fontId="0" fillId="0" borderId="0" xfId="0" applyFont="1" applyFill="1" applyProtection="1"/>
    <xf numFmtId="0" fontId="7" fillId="0" borderId="64" xfId="1" applyFont="1" applyFill="1" applyBorder="1" applyAlignment="1" applyProtection="1">
      <alignment wrapText="1"/>
    </xf>
    <xf numFmtId="0" fontId="8" fillId="0" borderId="26" xfId="1" applyFont="1" applyFill="1" applyBorder="1" applyAlignment="1" applyProtection="1">
      <alignment wrapText="1"/>
    </xf>
    <xf numFmtId="0" fontId="7" fillId="0" borderId="33" xfId="1" applyFont="1" applyFill="1" applyBorder="1" applyAlignment="1" applyProtection="1">
      <alignment wrapText="1"/>
    </xf>
    <xf numFmtId="0" fontId="8" fillId="0" borderId="33" xfId="1" applyFont="1" applyFill="1" applyBorder="1" applyAlignment="1" applyProtection="1">
      <alignment wrapText="1"/>
    </xf>
    <xf numFmtId="0" fontId="7" fillId="0" borderId="18" xfId="1" applyFont="1" applyFill="1" applyBorder="1" applyAlignment="1" applyProtection="1">
      <alignment horizontal="left" wrapText="1" indent="1"/>
    </xf>
    <xf numFmtId="0" fontId="7" fillId="0" borderId="64" xfId="1" applyFont="1" applyFill="1" applyBorder="1" applyAlignment="1" applyProtection="1">
      <alignment horizontal="left" wrapText="1" indent="1"/>
    </xf>
    <xf numFmtId="0" fontId="7" fillId="0" borderId="4" xfId="1" applyFont="1" applyFill="1" applyBorder="1" applyAlignment="1" applyProtection="1">
      <alignment wrapText="1"/>
    </xf>
    <xf numFmtId="0" fontId="8" fillId="0" borderId="4" xfId="1" applyFont="1" applyFill="1" applyBorder="1" applyAlignment="1" applyProtection="1">
      <alignment horizontal="left" wrapText="1" indent="1"/>
    </xf>
    <xf numFmtId="0" fontId="7" fillId="0" borderId="0" xfId="0" applyFont="1" applyProtection="1"/>
    <xf numFmtId="0" fontId="38" fillId="0" borderId="0" xfId="0" applyFont="1" applyProtection="1"/>
    <xf numFmtId="0" fontId="2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8" fillId="0" borderId="4" xfId="0" quotePrefix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8" fillId="2" borderId="59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left" vertical="center" wrapText="1" indent="1"/>
    </xf>
    <xf numFmtId="0" fontId="7" fillId="2" borderId="41" xfId="0" applyFont="1" applyFill="1" applyBorder="1" applyAlignment="1" applyProtection="1">
      <alignment horizontal="left" vertical="center" wrapText="1"/>
    </xf>
    <xf numFmtId="0" fontId="7" fillId="2" borderId="57" xfId="0" applyFont="1" applyFill="1" applyBorder="1" applyAlignment="1" applyProtection="1">
      <alignment horizontal="left" vertical="center" wrapText="1" indent="1"/>
    </xf>
    <xf numFmtId="0" fontId="7" fillId="2" borderId="21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7" fillId="2" borderId="56" xfId="0" applyFont="1" applyFill="1" applyBorder="1" applyAlignment="1" applyProtection="1">
      <alignment horizontal="left" vertical="center" wrapText="1" indent="1"/>
    </xf>
    <xf numFmtId="0" fontId="8" fillId="2" borderId="56" xfId="0" applyFont="1" applyFill="1" applyBorder="1" applyAlignment="1" applyProtection="1">
      <alignment horizontal="left" vertical="center" wrapText="1"/>
    </xf>
    <xf numFmtId="0" fontId="8" fillId="2" borderId="57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2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8" fillId="0" borderId="62" xfId="0" applyFont="1" applyFill="1" applyBorder="1" applyAlignment="1" applyProtection="1">
      <alignment horizontal="left" vertical="center" wrapText="1"/>
    </xf>
    <xf numFmtId="0" fontId="7" fillId="0" borderId="65" xfId="0" applyFont="1" applyFill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 inden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 indent="2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43" xfId="0" applyFont="1" applyFill="1" applyBorder="1" applyAlignment="1" applyProtection="1">
      <alignment horizontal="left" vertical="center" wrapText="1"/>
    </xf>
    <xf numFmtId="0" fontId="8" fillId="0" borderId="63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2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/>
    <xf numFmtId="0" fontId="10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7" fillId="0" borderId="0" xfId="0" applyFont="1" applyBorder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7" fillId="0" borderId="4" xfId="0" quotePrefix="1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left" vertical="center" wrapText="1"/>
    </xf>
    <xf numFmtId="0" fontId="8" fillId="0" borderId="62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left" vertical="center" wrapText="1" indent="1"/>
    </xf>
    <xf numFmtId="0" fontId="8" fillId="0" borderId="39" xfId="0" applyFont="1" applyFill="1" applyBorder="1" applyAlignment="1" applyProtection="1">
      <alignment horizontal="justify" vertical="center" wrapText="1"/>
    </xf>
    <xf numFmtId="0" fontId="7" fillId="0" borderId="39" xfId="0" applyFont="1" applyFill="1" applyBorder="1" applyAlignment="1" applyProtection="1">
      <alignment horizontal="left" vertical="top" wrapText="1" indent="1"/>
    </xf>
    <xf numFmtId="0" fontId="8" fillId="0" borderId="39" xfId="0" applyFont="1" applyFill="1" applyBorder="1" applyAlignment="1" applyProtection="1">
      <alignment horizontal="justify" vertical="top" wrapText="1"/>
    </xf>
    <xf numFmtId="0" fontId="8" fillId="0" borderId="39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7" fillId="0" borderId="64" xfId="0" applyFont="1" applyFill="1" applyBorder="1" applyAlignment="1" applyProtection="1">
      <alignment horizontal="left" vertical="center" wrapText="1"/>
    </xf>
    <xf numFmtId="0" fontId="8" fillId="0" borderId="64" xfId="0" applyFont="1" applyFill="1" applyBorder="1" applyAlignment="1" applyProtection="1">
      <alignment vertical="center" wrapText="1"/>
    </xf>
    <xf numFmtId="0" fontId="5" fillId="0" borderId="0" xfId="0" applyFont="1" applyProtection="1"/>
    <xf numFmtId="2" fontId="8" fillId="0" borderId="45" xfId="0" applyNumberFormat="1" applyFont="1" applyFill="1" applyBorder="1" applyAlignment="1" applyProtection="1">
      <alignment horizontal="center" wrapText="1"/>
      <protection locked="0"/>
    </xf>
    <xf numFmtId="2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0" applyNumberFormat="1" applyFont="1" applyFill="1" applyBorder="1" applyAlignment="1" applyProtection="1">
      <alignment horizontal="center" wrapText="1"/>
      <protection locked="0"/>
    </xf>
    <xf numFmtId="2" fontId="7" fillId="0" borderId="18" xfId="0" applyNumberFormat="1" applyFont="1" applyFill="1" applyBorder="1" applyAlignment="1" applyProtection="1">
      <alignment horizontal="center" wrapText="1"/>
      <protection locked="0"/>
    </xf>
    <xf numFmtId="2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64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Protection="1"/>
    <xf numFmtId="0" fontId="7" fillId="0" borderId="0" xfId="1" applyFont="1" applyFill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7" fillId="0" borderId="0" xfId="1" applyFont="1" applyFill="1" applyProtection="1"/>
    <xf numFmtId="0" fontId="11" fillId="0" borderId="4" xfId="0" quotePrefix="1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left" vertical="center" wrapText="1"/>
    </xf>
    <xf numFmtId="0" fontId="7" fillId="0" borderId="39" xfId="1" applyFont="1" applyFill="1" applyBorder="1" applyAlignment="1" applyProtection="1">
      <alignment horizontal="left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2" fontId="10" fillId="2" borderId="0" xfId="0" applyNumberFormat="1" applyFont="1" applyFill="1" applyBorder="1" applyAlignment="1" applyProtection="1">
      <alignment horizontal="left"/>
    </xf>
    <xf numFmtId="2" fontId="7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8" fillId="0" borderId="0" xfId="1" applyFont="1" applyAlignment="1" applyProtection="1">
      <alignment horizontal="left"/>
    </xf>
    <xf numFmtId="0" fontId="12" fillId="0" borderId="4" xfId="0" quotePrefix="1" applyFont="1" applyFill="1" applyBorder="1" applyAlignment="1" applyProtection="1">
      <alignment horizontal="center" vertical="center" wrapText="1"/>
    </xf>
    <xf numFmtId="0" fontId="12" fillId="0" borderId="12" xfId="0" quotePrefix="1" applyFont="1" applyFill="1" applyBorder="1" applyAlignment="1" applyProtection="1">
      <alignment horizontal="center" vertical="center" wrapText="1"/>
    </xf>
    <xf numFmtId="0" fontId="8" fillId="3" borderId="62" xfId="1" applyFont="1" applyFill="1" applyBorder="1" applyAlignment="1" applyProtection="1">
      <alignment vertical="center" wrapText="1"/>
    </xf>
    <xf numFmtId="0" fontId="7" fillId="3" borderId="39" xfId="1" applyFont="1" applyFill="1" applyBorder="1" applyAlignment="1" applyProtection="1">
      <alignment horizontal="left" vertical="center" wrapText="1" indent="1"/>
    </xf>
    <xf numFmtId="0" fontId="8" fillId="3" borderId="39" xfId="0" applyFont="1" applyFill="1" applyBorder="1" applyAlignment="1" applyProtection="1">
      <alignment vertical="center" wrapText="1"/>
    </xf>
    <xf numFmtId="0" fontId="7" fillId="3" borderId="39" xfId="1" applyFont="1" applyFill="1" applyBorder="1" applyAlignment="1" applyProtection="1">
      <alignment horizontal="left" vertical="center" wrapText="1" indent="3"/>
    </xf>
    <xf numFmtId="0" fontId="7" fillId="3" borderId="39" xfId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 indent="1"/>
    </xf>
    <xf numFmtId="2" fontId="8" fillId="3" borderId="33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3" xfId="0" applyNumberFormat="1" applyFont="1" applyFill="1" applyBorder="1" applyAlignment="1" applyProtection="1">
      <alignment horizontal="center" wrapText="1"/>
      <protection locked="0"/>
    </xf>
    <xf numFmtId="2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23" xfId="0" applyNumberFormat="1" applyFont="1" applyFill="1" applyBorder="1" applyAlignment="1" applyProtection="1">
      <alignment horizontal="center" wrapText="1"/>
      <protection locked="0"/>
    </xf>
    <xf numFmtId="2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67" xfId="0" applyNumberFormat="1" applyFont="1" applyFill="1" applyBorder="1" applyAlignment="1" applyProtection="1">
      <alignment horizontal="center" wrapText="1"/>
      <protection locked="0"/>
    </xf>
    <xf numFmtId="2" fontId="10" fillId="0" borderId="68" xfId="0" applyNumberFormat="1" applyFont="1" applyFill="1" applyBorder="1" applyAlignment="1" applyProtection="1">
      <alignment horizontal="center" wrapText="1"/>
      <protection locked="0"/>
    </xf>
    <xf numFmtId="2" fontId="7" fillId="3" borderId="26" xfId="0" applyNumberFormat="1" applyFont="1" applyFill="1" applyBorder="1" applyAlignment="1" applyProtection="1">
      <alignment horizont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2" xfId="0" applyNumberFormat="1" applyFont="1" applyFill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left"/>
    </xf>
    <xf numFmtId="0" fontId="7" fillId="0" borderId="0" xfId="1" applyFont="1" applyProtection="1"/>
    <xf numFmtId="0" fontId="8" fillId="0" borderId="0" xfId="1" applyFont="1" applyProtection="1"/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12" fillId="0" borderId="66" xfId="0" quotePrefix="1" applyFont="1" applyFill="1" applyBorder="1" applyAlignment="1" applyProtection="1">
      <alignment horizontal="center" vertical="center" wrapText="1"/>
    </xf>
    <xf numFmtId="0" fontId="12" fillId="0" borderId="61" xfId="0" quotePrefix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vertical="center" wrapText="1"/>
    </xf>
    <xf numFmtId="2" fontId="8" fillId="2" borderId="45" xfId="1" applyNumberFormat="1" applyFont="1" applyFill="1" applyBorder="1" applyAlignment="1" applyProtection="1">
      <alignment horizontal="center" wrapText="1"/>
      <protection locked="0"/>
    </xf>
    <xf numFmtId="2" fontId="8" fillId="2" borderId="62" xfId="1" applyNumberFormat="1" applyFont="1" applyFill="1" applyBorder="1" applyAlignment="1" applyProtection="1">
      <alignment horizontal="center" wrapText="1"/>
      <protection locked="0"/>
    </xf>
    <xf numFmtId="2" fontId="7" fillId="2" borderId="18" xfId="1" applyNumberFormat="1" applyFont="1" applyFill="1" applyBorder="1" applyAlignment="1" applyProtection="1">
      <alignment horizontal="center" wrapText="1"/>
      <protection locked="0"/>
    </xf>
    <xf numFmtId="2" fontId="7" fillId="2" borderId="39" xfId="1" applyNumberFormat="1" applyFont="1" applyFill="1" applyBorder="1" applyAlignment="1" applyProtection="1">
      <alignment horizontal="center" wrapText="1"/>
      <protection locked="0"/>
    </xf>
    <xf numFmtId="2" fontId="8" fillId="2" borderId="18" xfId="1" applyNumberFormat="1" applyFont="1" applyFill="1" applyBorder="1" applyAlignment="1" applyProtection="1">
      <alignment horizontal="center" wrapText="1"/>
      <protection locked="0"/>
    </xf>
    <xf numFmtId="2" fontId="8" fillId="2" borderId="39" xfId="1" applyNumberFormat="1" applyFont="1" applyFill="1" applyBorder="1" applyAlignment="1" applyProtection="1">
      <alignment horizontal="center" wrapText="1"/>
      <protection locked="0"/>
    </xf>
    <xf numFmtId="2" fontId="7" fillId="2" borderId="43" xfId="1" applyNumberFormat="1" applyFont="1" applyFill="1" applyBorder="1" applyAlignment="1" applyProtection="1">
      <alignment horizontal="center" wrapText="1"/>
      <protection locked="0"/>
    </xf>
    <xf numFmtId="2" fontId="7" fillId="2" borderId="24" xfId="1" applyNumberFormat="1" applyFont="1" applyFill="1" applyBorder="1" applyAlignment="1" applyProtection="1">
      <alignment horizontal="center" wrapText="1"/>
      <protection locked="0"/>
    </xf>
    <xf numFmtId="2" fontId="8" fillId="2" borderId="4" xfId="1" applyNumberFormat="1" applyFont="1" applyFill="1" applyBorder="1" applyAlignment="1" applyProtection="1">
      <alignment horizontal="center" wrapText="1"/>
      <protection locked="0"/>
    </xf>
    <xf numFmtId="2" fontId="8" fillId="2" borderId="11" xfId="1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Protection="1"/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2" fontId="8" fillId="2" borderId="45" xfId="0" applyNumberFormat="1" applyFont="1" applyFill="1" applyBorder="1" applyAlignment="1" applyProtection="1">
      <alignment horizontal="center" vertical="top" wrapText="1"/>
      <protection locked="0"/>
    </xf>
    <xf numFmtId="2" fontId="8" fillId="2" borderId="62" xfId="0" applyNumberFormat="1" applyFont="1" applyFill="1" applyBorder="1" applyAlignment="1" applyProtection="1">
      <alignment horizontal="center" vertical="top" wrapText="1"/>
      <protection locked="0"/>
    </xf>
    <xf numFmtId="2" fontId="8" fillId="2" borderId="45" xfId="0" applyNumberFormat="1" applyFont="1" applyFill="1" applyBorder="1" applyAlignment="1" applyProtection="1">
      <alignment horizontal="center" wrapText="1"/>
      <protection locked="0"/>
    </xf>
    <xf numFmtId="2" fontId="7" fillId="2" borderId="18" xfId="0" applyNumberFormat="1" applyFont="1" applyFill="1" applyBorder="1" applyAlignment="1" applyProtection="1">
      <alignment horizontal="center" vertical="top" wrapText="1"/>
      <protection locked="0"/>
    </xf>
    <xf numFmtId="2" fontId="7" fillId="2" borderId="39" xfId="0" applyNumberFormat="1" applyFont="1" applyFill="1" applyBorder="1" applyAlignment="1" applyProtection="1">
      <alignment horizontal="center" vertical="top" wrapText="1"/>
      <protection locked="0"/>
    </xf>
    <xf numFmtId="2" fontId="7" fillId="2" borderId="18" xfId="0" applyNumberFormat="1" applyFont="1" applyFill="1" applyBorder="1" applyAlignment="1" applyProtection="1">
      <alignment horizontal="center" wrapText="1"/>
      <protection locked="0"/>
    </xf>
    <xf numFmtId="2" fontId="8" fillId="2" borderId="39" xfId="0" applyNumberFormat="1" applyFont="1" applyFill="1" applyBorder="1" applyAlignment="1" applyProtection="1">
      <alignment horizontal="center" vertical="top" wrapText="1"/>
      <protection locked="0"/>
    </xf>
    <xf numFmtId="2" fontId="8" fillId="2" borderId="18" xfId="0" applyNumberFormat="1" applyFont="1" applyFill="1" applyBorder="1" applyAlignment="1" applyProtection="1">
      <alignment horizontal="center" vertical="top" wrapText="1"/>
      <protection locked="0"/>
    </xf>
    <xf numFmtId="2" fontId="7" fillId="2" borderId="43" xfId="0" applyNumberFormat="1" applyFont="1" applyFill="1" applyBorder="1" applyAlignment="1" applyProtection="1">
      <alignment horizontal="center" vertical="top" wrapText="1"/>
      <protection locked="0"/>
    </xf>
    <xf numFmtId="2" fontId="7" fillId="2" borderId="24" xfId="0" applyNumberFormat="1" applyFont="1" applyFill="1" applyBorder="1" applyAlignment="1" applyProtection="1">
      <alignment horizontal="center" vertical="top" wrapText="1"/>
      <protection locked="0"/>
    </xf>
    <xf numFmtId="2" fontId="8" fillId="2" borderId="4" xfId="0" applyNumberFormat="1" applyFont="1" applyFill="1" applyBorder="1" applyAlignment="1" applyProtection="1">
      <alignment horizontal="center" wrapText="1"/>
      <protection locked="0"/>
    </xf>
    <xf numFmtId="2" fontId="8" fillId="2" borderId="11" xfId="0" applyNumberFormat="1" applyFont="1" applyFill="1" applyBorder="1" applyAlignment="1" applyProtection="1">
      <alignment horizontal="center" wrapText="1"/>
      <protection locked="0"/>
    </xf>
    <xf numFmtId="0" fontId="8" fillId="2" borderId="18" xfId="0" applyFont="1" applyFill="1" applyBorder="1" applyAlignment="1" applyProtection="1">
      <alignment horizontal="left" vertical="top" wrapText="1"/>
    </xf>
    <xf numFmtId="2" fontId="11" fillId="0" borderId="65" xfId="0" quotePrefix="1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left" vertical="center" wrapText="1" indent="1"/>
    </xf>
    <xf numFmtId="0" fontId="8" fillId="3" borderId="4" xfId="1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59" xfId="0" applyFont="1" applyFill="1" applyBorder="1" applyAlignment="1" applyProtection="1">
      <alignment horizontal="left" vertical="center" wrapText="1"/>
    </xf>
    <xf numFmtId="0" fontId="7" fillId="2" borderId="56" xfId="0" applyFont="1" applyFill="1" applyBorder="1" applyAlignment="1" applyProtection="1">
      <alignment horizontal="left" vertical="center" wrapText="1"/>
    </xf>
    <xf numFmtId="0" fontId="7" fillId="3" borderId="39" xfId="1" applyFont="1" applyFill="1" applyBorder="1" applyAlignment="1" applyProtection="1">
      <alignment vertical="center" wrapText="1"/>
    </xf>
    <xf numFmtId="2" fontId="7" fillId="0" borderId="67" xfId="0" applyNumberFormat="1" applyFont="1" applyFill="1" applyBorder="1" applyAlignment="1" applyProtection="1">
      <alignment horizontal="center" wrapText="1"/>
      <protection locked="0"/>
    </xf>
    <xf numFmtId="2" fontId="7" fillId="2" borderId="45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Protection="1"/>
    <xf numFmtId="0" fontId="1" fillId="0" borderId="3" xfId="0" applyFont="1" applyBorder="1" applyAlignment="1" applyProtection="1">
      <alignment horizontal="center" vertical="center" wrapText="1"/>
    </xf>
    <xf numFmtId="0" fontId="8" fillId="3" borderId="33" xfId="1" applyFont="1" applyFill="1" applyBorder="1" applyAlignment="1" applyProtection="1">
      <alignment horizontal="center" vertical="center" wrapText="1"/>
    </xf>
    <xf numFmtId="0" fontId="8" fillId="0" borderId="33" xfId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7" fillId="3" borderId="24" xfId="1" applyFont="1" applyFill="1" applyBorder="1" applyAlignment="1" applyProtection="1">
      <alignment wrapText="1"/>
    </xf>
    <xf numFmtId="0" fontId="8" fillId="3" borderId="39" xfId="1" applyFont="1" applyFill="1" applyBorder="1" applyAlignment="1" applyProtection="1">
      <alignment vertical="center" wrapText="1"/>
    </xf>
    <xf numFmtId="0" fontId="7" fillId="3" borderId="18" xfId="1" applyFont="1" applyFill="1" applyBorder="1" applyAlignment="1" applyProtection="1">
      <alignment wrapText="1"/>
    </xf>
    <xf numFmtId="0" fontId="0" fillId="0" borderId="4" xfId="0" applyFont="1" applyFill="1" applyBorder="1" applyAlignment="1" applyProtection="1">
      <alignment vertical="center"/>
    </xf>
    <xf numFmtId="2" fontId="8" fillId="3" borderId="45" xfId="1" applyNumberFormat="1" applyFont="1" applyFill="1" applyBorder="1" applyAlignment="1" applyProtection="1">
      <alignment horizontal="center" wrapText="1"/>
      <protection locked="0"/>
    </xf>
    <xf numFmtId="2" fontId="8" fillId="0" borderId="45" xfId="1" applyNumberFormat="1" applyFont="1" applyFill="1" applyBorder="1" applyAlignment="1" applyProtection="1">
      <alignment horizontal="center" wrapText="1"/>
      <protection locked="0"/>
    </xf>
    <xf numFmtId="2" fontId="7" fillId="3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24" xfId="1" applyNumberFormat="1" applyFont="1" applyFill="1" applyBorder="1" applyAlignment="1" applyProtection="1">
      <alignment horizontal="center" wrapText="1"/>
      <protection locked="0"/>
    </xf>
    <xf numFmtId="2" fontId="8" fillId="3" borderId="24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24" xfId="1" applyNumberFormat="1" applyFont="1" applyFill="1" applyBorder="1" applyAlignment="1" applyProtection="1">
      <alignment horizontal="center" wrapText="1"/>
      <protection locked="0"/>
    </xf>
    <xf numFmtId="2" fontId="8" fillId="0" borderId="24" xfId="1" applyNumberFormat="1" applyFont="1" applyFill="1" applyBorder="1" applyAlignment="1" applyProtection="1">
      <alignment horizontal="center" wrapText="1"/>
      <protection locked="0"/>
    </xf>
    <xf numFmtId="2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9" fillId="0" borderId="0" xfId="0" applyFont="1" applyProtection="1"/>
    <xf numFmtId="0" fontId="4" fillId="0" borderId="0" xfId="0" applyFont="1" applyProtection="1"/>
    <xf numFmtId="0" fontId="7" fillId="0" borderId="27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3" borderId="33" xfId="1" applyFont="1" applyFill="1" applyBorder="1" applyAlignment="1" applyProtection="1">
      <alignment horizontal="left" wrapText="1"/>
    </xf>
    <xf numFmtId="0" fontId="7" fillId="3" borderId="34" xfId="1" applyFont="1" applyFill="1" applyBorder="1" applyAlignment="1" applyProtection="1">
      <alignment wrapText="1"/>
    </xf>
    <xf numFmtId="0" fontId="7" fillId="3" borderId="18" xfId="1" applyFont="1" applyFill="1" applyBorder="1" applyAlignment="1" applyProtection="1">
      <alignment horizontal="left" wrapText="1"/>
    </xf>
    <xf numFmtId="0" fontId="7" fillId="3" borderId="18" xfId="1" applyFont="1" applyFill="1" applyBorder="1" applyAlignment="1" applyProtection="1">
      <alignment horizontal="left" vertical="center" wrapText="1"/>
    </xf>
    <xf numFmtId="0" fontId="7" fillId="3" borderId="24" xfId="1" applyFont="1" applyFill="1" applyBorder="1" applyAlignment="1" applyProtection="1">
      <alignment horizontal="left" wrapText="1"/>
    </xf>
    <xf numFmtId="0" fontId="7" fillId="3" borderId="4" xfId="1" applyFont="1" applyFill="1" applyBorder="1" applyAlignment="1" applyProtection="1">
      <alignment horizontal="left" wrapText="1"/>
    </xf>
    <xf numFmtId="2" fontId="7" fillId="3" borderId="34" xfId="1" applyNumberFormat="1" applyFont="1" applyFill="1" applyBorder="1" applyAlignment="1" applyProtection="1">
      <alignment horizontal="center" wrapText="1"/>
      <protection locked="0"/>
    </xf>
    <xf numFmtId="2" fontId="7" fillId="3" borderId="35" xfId="1" applyNumberFormat="1" applyFont="1" applyFill="1" applyBorder="1" applyAlignment="1" applyProtection="1">
      <alignment horizontal="center" wrapText="1"/>
      <protection locked="0"/>
    </xf>
    <xf numFmtId="2" fontId="7" fillId="3" borderId="36" xfId="1" applyNumberFormat="1" applyFont="1" applyFill="1" applyBorder="1" applyAlignment="1" applyProtection="1">
      <alignment horizontal="center" wrapText="1"/>
      <protection locked="0"/>
    </xf>
    <xf numFmtId="2" fontId="7" fillId="3" borderId="37" xfId="1" applyNumberFormat="1" applyFont="1" applyFill="1" applyBorder="1" applyAlignment="1" applyProtection="1">
      <alignment horizontal="center" wrapText="1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3" borderId="21" xfId="1" applyNumberFormat="1" applyFont="1" applyFill="1" applyBorder="1" applyAlignment="1" applyProtection="1">
      <alignment horizontal="center" wrapText="1"/>
      <protection locked="0"/>
    </xf>
    <xf numFmtId="2" fontId="7" fillId="3" borderId="23" xfId="1" applyNumberFormat="1" applyFont="1" applyFill="1" applyBorder="1" applyAlignment="1" applyProtection="1">
      <alignment horizontal="center" wrapText="1"/>
      <protection locked="0"/>
    </xf>
    <xf numFmtId="2" fontId="7" fillId="3" borderId="22" xfId="1" applyNumberFormat="1" applyFont="1" applyFill="1" applyBorder="1" applyAlignment="1" applyProtection="1">
      <alignment horizontal="center" wrapText="1"/>
      <protection locked="0"/>
    </xf>
    <xf numFmtId="2" fontId="7" fillId="3" borderId="39" xfId="1" applyNumberFormat="1" applyFont="1" applyFill="1" applyBorder="1" applyAlignment="1" applyProtection="1">
      <alignment horizontal="center" wrapText="1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3" borderId="41" xfId="1" applyNumberFormat="1" applyFont="1" applyFill="1" applyBorder="1" applyAlignment="1" applyProtection="1">
      <alignment horizontal="center" wrapText="1"/>
      <protection locked="0"/>
    </xf>
    <xf numFmtId="2" fontId="7" fillId="3" borderId="26" xfId="1" applyNumberFormat="1" applyFont="1" applyFill="1" applyBorder="1" applyAlignment="1" applyProtection="1">
      <alignment horizontal="center" wrapText="1"/>
      <protection locked="0"/>
    </xf>
    <xf numFmtId="2" fontId="7" fillId="3" borderId="42" xfId="1" applyNumberFormat="1" applyFont="1" applyFill="1" applyBorder="1" applyAlignment="1" applyProtection="1">
      <alignment horizontal="center" wrapText="1"/>
      <protection locked="0"/>
    </xf>
    <xf numFmtId="2" fontId="7" fillId="3" borderId="43" xfId="1" applyNumberFormat="1" applyFont="1" applyFill="1" applyBorder="1" applyAlignment="1" applyProtection="1">
      <alignment horizontal="center" wrapText="1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44" xfId="0" applyNumberFormat="1" applyFont="1" applyBorder="1" applyAlignment="1" applyProtection="1">
      <alignment horizontal="center"/>
      <protection locked="0"/>
    </xf>
    <xf numFmtId="2" fontId="8" fillId="3" borderId="27" xfId="1" applyNumberFormat="1" applyFont="1" applyFill="1" applyBorder="1" applyAlignment="1" applyProtection="1">
      <alignment horizontal="center" wrapText="1"/>
      <protection locked="0"/>
    </xf>
    <xf numFmtId="2" fontId="8" fillId="3" borderId="12" xfId="1" applyNumberFormat="1" applyFont="1" applyFill="1" applyBorder="1" applyAlignment="1" applyProtection="1">
      <alignment horizontal="center" wrapText="1"/>
      <protection locked="0"/>
    </xf>
    <xf numFmtId="2" fontId="8" fillId="3" borderId="17" xfId="1" applyNumberFormat="1" applyFont="1" applyFill="1" applyBorder="1" applyAlignment="1" applyProtection="1">
      <alignment horizontal="center" wrapText="1"/>
      <protection locked="0"/>
    </xf>
    <xf numFmtId="2" fontId="8" fillId="3" borderId="11" xfId="1" applyNumberFormat="1" applyFont="1" applyFill="1" applyBorder="1" applyAlignment="1" applyProtection="1">
      <alignment horizontal="center" wrapText="1"/>
      <protection locked="0"/>
    </xf>
    <xf numFmtId="2" fontId="8" fillId="0" borderId="27" xfId="0" applyNumberFormat="1" applyFont="1" applyBorder="1" applyAlignment="1" applyProtection="1">
      <alignment horizontal="center"/>
      <protection locked="0"/>
    </xf>
    <xf numFmtId="2" fontId="8" fillId="0" borderId="16" xfId="0" applyNumberFormat="1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 vertical="center"/>
    </xf>
    <xf numFmtId="0" fontId="7" fillId="3" borderId="27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3" borderId="45" xfId="1" applyFont="1" applyFill="1" applyBorder="1" applyAlignment="1" applyProtection="1">
      <alignment horizontal="left" vertical="center" wrapText="1"/>
    </xf>
    <xf numFmtId="0" fontId="7" fillId="3" borderId="24" xfId="1" applyFont="1" applyFill="1" applyBorder="1" applyAlignment="1" applyProtection="1">
      <alignment horizontal="left" vertical="center" wrapText="1"/>
    </xf>
    <xf numFmtId="0" fontId="42" fillId="0" borderId="0" xfId="0" applyFont="1" applyProtection="1"/>
    <xf numFmtId="2" fontId="7" fillId="0" borderId="46" xfId="0" applyNumberFormat="1" applyFont="1" applyFill="1" applyBorder="1" applyAlignment="1" applyProtection="1">
      <alignment horizontal="center" wrapText="1"/>
      <protection locked="0"/>
    </xf>
    <xf numFmtId="2" fontId="7" fillId="0" borderId="47" xfId="0" applyNumberFormat="1" applyFont="1" applyFill="1" applyBorder="1" applyAlignment="1" applyProtection="1">
      <alignment horizontal="center" wrapText="1"/>
      <protection locked="0"/>
    </xf>
    <xf numFmtId="2" fontId="7" fillId="0" borderId="103" xfId="0" applyNumberFormat="1" applyFont="1" applyFill="1" applyBorder="1" applyAlignment="1" applyProtection="1">
      <alignment horizontal="center" wrapText="1"/>
      <protection locked="0"/>
    </xf>
    <xf numFmtId="2" fontId="7" fillId="0" borderId="48" xfId="0" applyNumberFormat="1" applyFont="1" applyFill="1" applyBorder="1" applyAlignment="1" applyProtection="1">
      <alignment horizontal="center" wrapText="1"/>
      <protection locked="0"/>
    </xf>
    <xf numFmtId="2" fontId="7" fillId="0" borderId="49" xfId="0" applyNumberFormat="1" applyFont="1" applyFill="1" applyBorder="1" applyAlignment="1" applyProtection="1">
      <alignment horizontal="center" wrapText="1"/>
      <protection locked="0"/>
    </xf>
    <xf numFmtId="2" fontId="7" fillId="3" borderId="19" xfId="1" applyNumberFormat="1" applyFont="1" applyFill="1" applyBorder="1" applyAlignment="1" applyProtection="1">
      <alignment horizontal="center" wrapText="1"/>
      <protection locked="0"/>
    </xf>
    <xf numFmtId="2" fontId="7" fillId="3" borderId="20" xfId="1" applyNumberFormat="1" applyFont="1" applyFill="1" applyBorder="1" applyAlignment="1" applyProtection="1">
      <alignment horizontal="center" wrapText="1"/>
      <protection locked="0"/>
    </xf>
    <xf numFmtId="2" fontId="7" fillId="0" borderId="50" xfId="0" applyNumberFormat="1" applyFont="1" applyFill="1" applyBorder="1" applyAlignment="1" applyProtection="1">
      <alignment horizontal="center" wrapText="1"/>
      <protection locked="0"/>
    </xf>
    <xf numFmtId="2" fontId="7" fillId="0" borderId="51" xfId="0" applyNumberFormat="1" applyFont="1" applyFill="1" applyBorder="1" applyAlignment="1" applyProtection="1">
      <alignment horizontal="center" wrapText="1"/>
      <protection locked="0"/>
    </xf>
    <xf numFmtId="2" fontId="7" fillId="0" borderId="21" xfId="0" applyNumberFormat="1" applyFont="1" applyFill="1" applyBorder="1" applyAlignment="1" applyProtection="1">
      <alignment horizontal="center" wrapText="1"/>
      <protection locked="0"/>
    </xf>
    <xf numFmtId="2" fontId="7" fillId="0" borderId="23" xfId="0" applyNumberFormat="1" applyFont="1" applyFill="1" applyBorder="1" applyAlignment="1" applyProtection="1">
      <alignment horizontal="center" wrapText="1"/>
      <protection locked="0"/>
    </xf>
    <xf numFmtId="2" fontId="7" fillId="0" borderId="52" xfId="0" applyNumberFormat="1" applyFont="1" applyFill="1" applyBorder="1" applyAlignment="1" applyProtection="1">
      <alignment horizontal="center" wrapText="1"/>
      <protection locked="0"/>
    </xf>
    <xf numFmtId="2" fontId="7" fillId="0" borderId="53" xfId="0" applyNumberFormat="1" applyFont="1" applyFill="1" applyBorder="1" applyAlignment="1" applyProtection="1">
      <alignment horizontal="center" wrapText="1"/>
      <protection locked="0"/>
    </xf>
    <xf numFmtId="2" fontId="7" fillId="3" borderId="54" xfId="1" applyNumberFormat="1" applyFont="1" applyFill="1" applyBorder="1" applyAlignment="1" applyProtection="1">
      <alignment horizontal="center" wrapText="1"/>
      <protection locked="0"/>
    </xf>
    <xf numFmtId="2" fontId="7" fillId="3" borderId="40" xfId="1" applyNumberFormat="1" applyFont="1" applyFill="1" applyBorder="1" applyAlignment="1" applyProtection="1">
      <alignment horizontal="center" wrapText="1"/>
      <protection locked="0"/>
    </xf>
    <xf numFmtId="2" fontId="7" fillId="0" borderId="54" xfId="0" applyNumberFormat="1" applyFont="1" applyBorder="1" applyAlignment="1" applyProtection="1">
      <alignment horizontal="center"/>
      <protection locked="0"/>
    </xf>
    <xf numFmtId="2" fontId="7" fillId="3" borderId="55" xfId="1" applyNumberFormat="1" applyFont="1" applyFill="1" applyBorder="1" applyAlignment="1" applyProtection="1">
      <alignment horizontal="center" wrapText="1"/>
      <protection locked="0"/>
    </xf>
    <xf numFmtId="2" fontId="7" fillId="3" borderId="44" xfId="1" applyNumberFormat="1" applyFont="1" applyFill="1" applyBorder="1" applyAlignment="1" applyProtection="1">
      <alignment horizont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Fill="1" applyBorder="1" applyAlignment="1" applyProtection="1">
      <alignment horizontal="center" wrapText="1"/>
      <protection locked="0"/>
    </xf>
    <xf numFmtId="2" fontId="7" fillId="0" borderId="43" xfId="0" applyNumberFormat="1" applyFont="1" applyFill="1" applyBorder="1" applyAlignment="1" applyProtection="1">
      <alignment horizontal="center" wrapText="1"/>
      <protection locked="0"/>
    </xf>
    <xf numFmtId="2" fontId="7" fillId="0" borderId="26" xfId="0" applyNumberFormat="1" applyFont="1" applyFill="1" applyBorder="1" applyAlignment="1" applyProtection="1">
      <alignment horizontal="center" wrapText="1"/>
      <protection locked="0"/>
    </xf>
    <xf numFmtId="2" fontId="7" fillId="0" borderId="55" xfId="0" applyNumberFormat="1" applyFont="1" applyFill="1" applyBorder="1" applyAlignment="1" applyProtection="1">
      <alignment horizontal="center" wrapText="1"/>
      <protection locked="0"/>
    </xf>
    <xf numFmtId="2" fontId="7" fillId="0" borderId="44" xfId="0" applyNumberFormat="1" applyFont="1" applyFill="1" applyBorder="1" applyAlignment="1" applyProtection="1">
      <alignment horizontal="center" wrapText="1"/>
      <protection locked="0"/>
    </xf>
    <xf numFmtId="2" fontId="8" fillId="3" borderId="10" xfId="1" applyNumberFormat="1" applyFont="1" applyFill="1" applyBorder="1" applyAlignment="1" applyProtection="1">
      <alignment horizontal="center" wrapText="1"/>
      <protection locked="0"/>
    </xf>
    <xf numFmtId="2" fontId="8" fillId="3" borderId="16" xfId="1" applyNumberFormat="1" applyFont="1" applyFill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2" fontId="8" fillId="3" borderId="19" xfId="1" applyNumberFormat="1" applyFont="1" applyFill="1" applyBorder="1" applyAlignment="1" applyProtection="1">
      <alignment horizontal="center" wrapText="1"/>
      <protection locked="0"/>
    </xf>
    <xf numFmtId="2" fontId="8" fillId="3" borderId="73" xfId="1" applyNumberFormat="1" applyFont="1" applyFill="1" applyBorder="1" applyAlignment="1" applyProtection="1">
      <alignment horizontal="center" wrapText="1"/>
      <protection locked="0"/>
    </xf>
    <xf numFmtId="2" fontId="8" fillId="3" borderId="70" xfId="1" applyNumberFormat="1" applyFont="1" applyFill="1" applyBorder="1" applyAlignment="1" applyProtection="1">
      <alignment horizontal="center" wrapText="1"/>
      <protection locked="0"/>
    </xf>
    <xf numFmtId="2" fontId="8" fillId="3" borderId="69" xfId="1" applyNumberFormat="1" applyFont="1" applyFill="1" applyBorder="1" applyAlignment="1" applyProtection="1">
      <alignment horizontal="center" wrapText="1"/>
      <protection locked="0"/>
    </xf>
    <xf numFmtId="2" fontId="8" fillId="3" borderId="20" xfId="1" applyNumberFormat="1" applyFont="1" applyFill="1" applyBorder="1" applyAlignment="1" applyProtection="1">
      <alignment horizontal="center" wrapText="1"/>
      <protection locked="0"/>
    </xf>
    <xf numFmtId="2" fontId="7" fillId="3" borderId="7" xfId="1" applyNumberFormat="1" applyFont="1" applyFill="1" applyBorder="1" applyAlignment="1" applyProtection="1">
      <alignment horizontal="center" wrapText="1"/>
      <protection locked="0"/>
    </xf>
    <xf numFmtId="2" fontId="8" fillId="3" borderId="41" xfId="1" applyNumberFormat="1" applyFont="1" applyFill="1" applyBorder="1" applyAlignment="1" applyProtection="1">
      <alignment horizontal="center" wrapText="1"/>
      <protection locked="0"/>
    </xf>
    <xf numFmtId="2" fontId="8" fillId="3" borderId="42" xfId="1" applyNumberFormat="1" applyFont="1" applyFill="1" applyBorder="1" applyAlignment="1" applyProtection="1">
      <alignment horizontal="center" wrapText="1"/>
      <protection locked="0"/>
    </xf>
    <xf numFmtId="2" fontId="8" fillId="3" borderId="44" xfId="1" applyNumberFormat="1" applyFont="1" applyFill="1" applyBorder="1" applyAlignment="1" applyProtection="1">
      <alignment horizontal="center" wrapText="1"/>
      <protection locked="0"/>
    </xf>
    <xf numFmtId="2" fontId="8" fillId="3" borderId="7" xfId="1" applyNumberFormat="1" applyFont="1" applyFill="1" applyBorder="1" applyAlignment="1" applyProtection="1">
      <alignment horizontal="center" wrapText="1"/>
      <protection locked="0"/>
    </xf>
    <xf numFmtId="2" fontId="8" fillId="3" borderId="26" xfId="1" applyNumberFormat="1" applyFont="1" applyFill="1" applyBorder="1" applyAlignment="1" applyProtection="1">
      <alignment horizontal="center" wrapText="1"/>
      <protection locked="0"/>
    </xf>
    <xf numFmtId="2" fontId="10" fillId="0" borderId="50" xfId="0" applyNumberFormat="1" applyFont="1" applyFill="1" applyBorder="1" applyAlignment="1" applyProtection="1">
      <alignment horizontal="center" wrapText="1"/>
      <protection locked="0"/>
    </xf>
    <xf numFmtId="2" fontId="10" fillId="0" borderId="74" xfId="0" applyNumberFormat="1" applyFont="1" applyFill="1" applyBorder="1" applyAlignment="1" applyProtection="1">
      <alignment horizontal="center" wrapText="1"/>
      <protection locked="0"/>
    </xf>
    <xf numFmtId="2" fontId="10" fillId="0" borderId="71" xfId="0" applyNumberFormat="1" applyFont="1" applyFill="1" applyBorder="1" applyAlignment="1" applyProtection="1">
      <alignment horizontal="center" wrapText="1"/>
      <protection locked="0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</xf>
    <xf numFmtId="0" fontId="6" fillId="0" borderId="0" xfId="1" applyFont="1" applyProtection="1"/>
    <xf numFmtId="0" fontId="7" fillId="0" borderId="0" xfId="1" applyFont="1" applyAlignment="1" applyProtection="1">
      <alignment vertical="center"/>
    </xf>
    <xf numFmtId="0" fontId="8" fillId="0" borderId="86" xfId="1" applyFont="1" applyFill="1" applyBorder="1" applyAlignment="1" applyProtection="1">
      <alignment horizontal="center" textRotation="90" wrapText="1"/>
    </xf>
    <xf numFmtId="0" fontId="7" fillId="0" borderId="83" xfId="1" applyFont="1" applyFill="1" applyBorder="1" applyAlignment="1" applyProtection="1">
      <alignment horizontal="center" textRotation="90" wrapText="1"/>
    </xf>
    <xf numFmtId="0" fontId="8" fillId="0" borderId="83" xfId="1" applyFont="1" applyFill="1" applyBorder="1" applyAlignment="1" applyProtection="1">
      <alignment horizontal="center" textRotation="90" wrapText="1"/>
    </xf>
    <xf numFmtId="0" fontId="7" fillId="0" borderId="91" xfId="1" applyFont="1" applyFill="1" applyBorder="1" applyAlignment="1" applyProtection="1">
      <alignment horizontal="center" textRotation="90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58" xfId="1" quotePrefix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12" fillId="2" borderId="45" xfId="0" applyFont="1" applyFill="1" applyBorder="1" applyAlignment="1" applyProtection="1">
      <alignment horizontal="center" vertical="center" wrapText="1"/>
    </xf>
    <xf numFmtId="0" fontId="8" fillId="2" borderId="62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left" vertical="center" wrapText="1" indent="1"/>
    </xf>
    <xf numFmtId="0" fontId="8" fillId="2" borderId="39" xfId="0" applyFont="1" applyFill="1" applyBorder="1" applyAlignment="1" applyProtection="1">
      <alignment horizontal="left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8" fillId="2" borderId="58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 indent="1"/>
    </xf>
    <xf numFmtId="0" fontId="7" fillId="0" borderId="0" xfId="1" applyFont="1" applyBorder="1" applyAlignment="1" applyProtection="1">
      <alignment horizontal="justify"/>
    </xf>
    <xf numFmtId="0" fontId="7" fillId="0" borderId="0" xfId="1" applyFont="1" applyAlignment="1" applyProtection="1">
      <alignment horizontal="justify"/>
    </xf>
    <xf numFmtId="0" fontId="7" fillId="0" borderId="0" xfId="1" applyFont="1" applyFill="1" applyBorder="1" applyProtection="1"/>
    <xf numFmtId="0" fontId="6" fillId="0" borderId="0" xfId="1" applyFont="1" applyFill="1" applyProtection="1"/>
    <xf numFmtId="2" fontId="8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8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56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78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56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4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58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1" applyNumberFormat="1" applyFont="1" applyFill="1" applyBorder="1" applyAlignment="1" applyProtection="1">
      <alignment horizontal="center" vertical="center"/>
      <protection locked="0"/>
    </xf>
    <xf numFmtId="2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1" applyNumberFormat="1" applyFont="1" applyFill="1" applyBorder="1" applyAlignment="1" applyProtection="1">
      <alignment horizontal="center" vertical="center"/>
      <protection locked="0"/>
    </xf>
    <xf numFmtId="2" fontId="7" fillId="0" borderId="9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97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5" xfId="1" applyNumberFormat="1" applyFont="1" applyFill="1" applyBorder="1" applyAlignment="1" applyProtection="1">
      <alignment horizontal="center" vertical="center"/>
      <protection locked="0"/>
    </xf>
    <xf numFmtId="2" fontId="7" fillId="0" borderId="61" xfId="1" applyNumberFormat="1" applyFont="1" applyBorder="1" applyAlignment="1" applyProtection="1">
      <alignment horizontal="center" vertical="center"/>
      <protection locked="0"/>
    </xf>
    <xf numFmtId="2" fontId="8" fillId="0" borderId="97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98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66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justify"/>
    </xf>
    <xf numFmtId="0" fontId="7" fillId="0" borderId="58" xfId="1" quotePrefix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3" borderId="43" xfId="1" applyFont="1" applyFill="1" applyBorder="1" applyAlignment="1" applyProtection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</xf>
    <xf numFmtId="2" fontId="8" fillId="0" borderId="34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79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62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39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04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1" applyNumberFormat="1" applyFont="1" applyBorder="1" applyAlignment="1" applyProtection="1">
      <alignment horizontal="center" vertical="center"/>
      <protection locked="0"/>
    </xf>
    <xf numFmtId="2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wrapText="1"/>
    </xf>
    <xf numFmtId="0" fontId="7" fillId="0" borderId="4" xfId="0" quotePrefix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 vertical="center" wrapText="1"/>
    </xf>
    <xf numFmtId="0" fontId="8" fillId="0" borderId="62" xfId="0" applyFont="1" applyFill="1" applyBorder="1" applyAlignment="1" applyProtection="1">
      <alignment wrapText="1"/>
    </xf>
    <xf numFmtId="0" fontId="12" fillId="0" borderId="18" xfId="0" applyFont="1" applyFill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/>
    </xf>
    <xf numFmtId="0" fontId="13" fillId="0" borderId="0" xfId="0" applyFont="1" applyProtection="1"/>
    <xf numFmtId="2" fontId="8" fillId="0" borderId="45" xfId="0" applyNumberFormat="1" applyFont="1" applyFill="1" applyBorder="1" applyAlignment="1" applyProtection="1">
      <alignment horizontal="center" vertical="center"/>
      <protection locked="0"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2" fillId="0" borderId="33" xfId="0" applyFont="1" applyFill="1" applyBorder="1" applyAlignment="1" applyProtection="1">
      <alignment vertical="center" wrapText="1"/>
    </xf>
    <xf numFmtId="0" fontId="8" fillId="0" borderId="62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center" vertical="center" wrapText="1"/>
    </xf>
    <xf numFmtId="0" fontId="7" fillId="0" borderId="16" xfId="0" quotePrefix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 wrapText="1"/>
    </xf>
    <xf numFmtId="0" fontId="8" fillId="3" borderId="33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 indent="2"/>
    </xf>
    <xf numFmtId="0" fontId="8" fillId="3" borderId="18" xfId="0" applyFont="1" applyFill="1" applyBorder="1" applyAlignment="1" applyProtection="1">
      <alignment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wrapText="1" indent="2"/>
    </xf>
    <xf numFmtId="0" fontId="7" fillId="2" borderId="18" xfId="0" applyFont="1" applyFill="1" applyBorder="1" applyAlignment="1" applyProtection="1">
      <alignment horizontal="left" vertical="center" wrapText="1" indent="2"/>
    </xf>
    <xf numFmtId="0" fontId="8" fillId="3" borderId="24" xfId="0" applyFont="1" applyFill="1" applyBorder="1" applyAlignment="1" applyProtection="1">
      <alignment wrapText="1"/>
    </xf>
    <xf numFmtId="0" fontId="7" fillId="2" borderId="24" xfId="0" applyFont="1" applyFill="1" applyBorder="1" applyAlignment="1" applyProtection="1">
      <alignment horizontal="left" vertical="center" wrapText="1" indent="2"/>
    </xf>
    <xf numFmtId="0" fontId="7" fillId="2" borderId="4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right" wrapText="1"/>
    </xf>
    <xf numFmtId="2" fontId="8" fillId="0" borderId="34" xfId="0" applyNumberFormat="1" applyFont="1" applyBorder="1" applyAlignment="1" applyProtection="1">
      <alignment horizontal="center" wrapText="1"/>
      <protection locked="0"/>
    </xf>
    <xf numFmtId="2" fontId="25" fillId="0" borderId="75" xfId="0" applyNumberFormat="1" applyFont="1" applyFill="1" applyBorder="1" applyAlignment="1" applyProtection="1">
      <alignment horizontal="center" wrapText="1"/>
      <protection locked="0"/>
    </xf>
    <xf numFmtId="2" fontId="8" fillId="0" borderId="36" xfId="0" applyNumberFormat="1" applyFont="1" applyBorder="1" applyAlignment="1" applyProtection="1">
      <alignment horizontal="center" wrapText="1"/>
      <protection locked="0"/>
    </xf>
    <xf numFmtId="2" fontId="25" fillId="0" borderId="71" xfId="0" applyNumberFormat="1" applyFont="1" applyFill="1" applyBorder="1" applyAlignment="1" applyProtection="1">
      <alignment horizontal="center" wrapText="1"/>
      <protection locked="0"/>
    </xf>
    <xf numFmtId="2" fontId="7" fillId="0" borderId="21" xfId="0" applyNumberFormat="1" applyFont="1" applyBorder="1" applyAlignment="1" applyProtection="1">
      <alignment horizontal="center" wrapText="1"/>
      <protection locked="0"/>
    </xf>
    <xf numFmtId="2" fontId="7" fillId="0" borderId="22" xfId="0" applyNumberFormat="1" applyFont="1" applyBorder="1" applyAlignment="1" applyProtection="1">
      <alignment horizontal="center" wrapText="1"/>
      <protection locked="0"/>
    </xf>
    <xf numFmtId="2" fontId="7" fillId="3" borderId="22" xfId="0" applyNumberFormat="1" applyFont="1" applyFill="1" applyBorder="1" applyAlignment="1" applyProtection="1">
      <alignment horizontal="center" wrapText="1"/>
      <protection locked="0"/>
    </xf>
    <xf numFmtId="2" fontId="7" fillId="3" borderId="21" xfId="0" applyNumberFormat="1" applyFont="1" applyFill="1" applyBorder="1" applyAlignment="1" applyProtection="1">
      <alignment horizontal="center" wrapText="1"/>
      <protection locked="0"/>
    </xf>
    <xf numFmtId="2" fontId="8" fillId="0" borderId="50" xfId="0" applyNumberFormat="1" applyFont="1" applyFill="1" applyBorder="1" applyAlignment="1" applyProtection="1">
      <alignment horizontal="center" wrapText="1"/>
      <protection locked="0"/>
    </xf>
    <xf numFmtId="2" fontId="8" fillId="0" borderId="71" xfId="0" applyNumberFormat="1" applyFont="1" applyFill="1" applyBorder="1" applyAlignment="1" applyProtection="1">
      <alignment horizontal="center" wrapText="1"/>
      <protection locked="0"/>
    </xf>
    <xf numFmtId="2" fontId="8" fillId="0" borderId="72" xfId="0" applyNumberFormat="1" applyFont="1" applyFill="1" applyBorder="1" applyAlignment="1" applyProtection="1">
      <alignment horizontal="center" wrapText="1"/>
      <protection locked="0"/>
    </xf>
    <xf numFmtId="2" fontId="8" fillId="0" borderId="21" xfId="0" applyNumberFormat="1" applyFont="1" applyBorder="1" applyAlignment="1" applyProtection="1">
      <alignment horizontal="center" wrapText="1"/>
      <protection locked="0"/>
    </xf>
    <xf numFmtId="2" fontId="8" fillId="0" borderId="40" xfId="0" applyNumberFormat="1" applyFont="1" applyBorder="1" applyAlignment="1" applyProtection="1">
      <alignment horizontal="center" wrapText="1"/>
      <protection locked="0"/>
    </xf>
    <xf numFmtId="2" fontId="10" fillId="0" borderId="72" xfId="0" applyNumberFormat="1" applyFont="1" applyFill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 wrapText="1"/>
      <protection locked="0"/>
    </xf>
    <xf numFmtId="2" fontId="7" fillId="0" borderId="23" xfId="0" applyNumberFormat="1" applyFont="1" applyBorder="1" applyAlignment="1" applyProtection="1">
      <alignment horizontal="center" wrapText="1"/>
      <protection locked="0"/>
    </xf>
    <xf numFmtId="2" fontId="8" fillId="2" borderId="22" xfId="0" applyNumberFormat="1" applyFont="1" applyFill="1" applyBorder="1" applyAlignment="1" applyProtection="1">
      <alignment horizontal="center" wrapText="1"/>
      <protection locked="0"/>
    </xf>
    <xf numFmtId="2" fontId="8" fillId="2" borderId="23" xfId="0" applyNumberFormat="1" applyFont="1" applyFill="1" applyBorder="1" applyAlignment="1" applyProtection="1">
      <alignment horizontal="center" wrapText="1"/>
      <protection locked="0"/>
    </xf>
    <xf numFmtId="2" fontId="7" fillId="2" borderId="22" xfId="0" applyNumberFormat="1" applyFont="1" applyFill="1" applyBorder="1" applyAlignment="1" applyProtection="1">
      <alignment horizontal="center" wrapText="1"/>
      <protection locked="0"/>
    </xf>
    <xf numFmtId="2" fontId="7" fillId="2" borderId="23" xfId="0" applyNumberFormat="1" applyFont="1" applyFill="1" applyBorder="1" applyAlignment="1" applyProtection="1">
      <alignment horizontal="center" wrapText="1"/>
      <protection locked="0"/>
    </xf>
    <xf numFmtId="2" fontId="7" fillId="2" borderId="21" xfId="0" applyNumberFormat="1" applyFont="1" applyFill="1" applyBorder="1" applyAlignment="1" applyProtection="1">
      <alignment horizontal="center" wrapText="1"/>
      <protection locked="0"/>
    </xf>
    <xf numFmtId="2" fontId="7" fillId="2" borderId="40" xfId="0" applyNumberFormat="1" applyFont="1" applyFill="1" applyBorder="1" applyAlignment="1" applyProtection="1">
      <alignment horizontal="center" wrapText="1"/>
      <protection locked="0"/>
    </xf>
    <xf numFmtId="2" fontId="7" fillId="2" borderId="41" xfId="0" applyNumberFormat="1" applyFont="1" applyFill="1" applyBorder="1" applyAlignment="1" applyProtection="1">
      <alignment horizontal="center" wrapText="1"/>
      <protection locked="0"/>
    </xf>
    <xf numFmtId="2" fontId="7" fillId="2" borderId="44" xfId="0" applyNumberFormat="1" applyFont="1" applyFill="1" applyBorder="1" applyAlignment="1" applyProtection="1">
      <alignment horizontal="center" wrapText="1"/>
      <protection locked="0"/>
    </xf>
    <xf numFmtId="2" fontId="8" fillId="2" borderId="42" xfId="0" applyNumberFormat="1" applyFont="1" applyFill="1" applyBorder="1" applyAlignment="1" applyProtection="1">
      <alignment horizontal="center" wrapText="1"/>
      <protection locked="0"/>
    </xf>
    <xf numFmtId="2" fontId="8" fillId="2" borderId="44" xfId="0" applyNumberFormat="1" applyFont="1" applyFill="1" applyBorder="1" applyAlignment="1" applyProtection="1">
      <alignment horizontal="center" wrapText="1"/>
      <protection locked="0"/>
    </xf>
    <xf numFmtId="2" fontId="8" fillId="2" borderId="41" xfId="0" applyNumberFormat="1" applyFont="1" applyFill="1" applyBorder="1" applyAlignment="1" applyProtection="1">
      <alignment horizontal="center" wrapText="1"/>
      <protection locked="0"/>
    </xf>
    <xf numFmtId="2" fontId="7" fillId="2" borderId="42" xfId="0" applyNumberFormat="1" applyFont="1" applyFill="1" applyBorder="1" applyAlignment="1" applyProtection="1">
      <alignment horizontal="center" wrapText="1"/>
      <protection locked="0"/>
    </xf>
    <xf numFmtId="2" fontId="7" fillId="0" borderId="25" xfId="0" applyNumberFormat="1" applyFont="1" applyBorder="1" applyAlignment="1" applyProtection="1">
      <alignment horizontal="center" wrapText="1"/>
      <protection locked="0"/>
    </xf>
    <xf numFmtId="2" fontId="7" fillId="0" borderId="76" xfId="0" applyNumberFormat="1" applyFont="1" applyFill="1" applyBorder="1" applyAlignment="1" applyProtection="1">
      <alignment horizontal="center" wrapText="1"/>
      <protection locked="0"/>
    </xf>
    <xf numFmtId="2" fontId="7" fillId="0" borderId="42" xfId="0" applyNumberFormat="1" applyFont="1" applyBorder="1" applyAlignment="1" applyProtection="1">
      <alignment horizontal="center" wrapText="1"/>
      <protection locked="0"/>
    </xf>
    <xf numFmtId="2" fontId="7" fillId="0" borderId="41" xfId="0" applyNumberFormat="1" applyFont="1" applyBorder="1" applyAlignment="1" applyProtection="1">
      <alignment horizontal="center" wrapText="1"/>
      <protection locked="0"/>
    </xf>
    <xf numFmtId="2" fontId="8" fillId="0" borderId="27" xfId="0" applyNumberFormat="1" applyFont="1" applyBorder="1" applyAlignment="1" applyProtection="1">
      <alignment horizontal="center" wrapText="1"/>
      <protection locked="0"/>
    </xf>
    <xf numFmtId="2" fontId="8" fillId="0" borderId="16" xfId="0" applyNumberFormat="1" applyFont="1" applyFill="1" applyBorder="1" applyAlignment="1" applyProtection="1">
      <alignment horizontal="center" wrapText="1"/>
      <protection locked="0"/>
    </xf>
    <xf numFmtId="0" fontId="11" fillId="0" borderId="66" xfId="0" quotePrefix="1" applyFont="1" applyFill="1" applyBorder="1" applyAlignment="1" applyProtection="1">
      <alignment horizontal="center" vertical="center" wrapText="1"/>
    </xf>
    <xf numFmtId="0" fontId="11" fillId="0" borderId="61" xfId="0" quotePrefix="1" applyFont="1" applyFill="1" applyBorder="1" applyAlignment="1" applyProtection="1">
      <alignment horizontal="center" vertical="center" wrapText="1"/>
    </xf>
    <xf numFmtId="0" fontId="8" fillId="3" borderId="102" xfId="0" applyFont="1" applyFill="1" applyBorder="1" applyAlignment="1" applyProtection="1">
      <alignment vertical="center" wrapText="1"/>
    </xf>
    <xf numFmtId="0" fontId="8" fillId="3" borderId="39" xfId="1" applyFont="1" applyFill="1" applyBorder="1" applyAlignment="1" applyProtection="1">
      <alignment horizontal="left" vertical="center" wrapText="1"/>
    </xf>
    <xf numFmtId="2" fontId="8" fillId="2" borderId="23" xfId="0" applyNumberFormat="1" applyFont="1" applyFill="1" applyBorder="1" applyAlignment="1" applyProtection="1">
      <alignment horizontal="center" vertical="top" wrapText="1"/>
      <protection locked="0"/>
    </xf>
    <xf numFmtId="2" fontId="7" fillId="2" borderId="23" xfId="0" applyNumberFormat="1" applyFont="1" applyFill="1" applyBorder="1" applyAlignment="1" applyProtection="1">
      <alignment horizontal="center" vertical="top" wrapText="1"/>
      <protection locked="0"/>
    </xf>
    <xf numFmtId="2" fontId="7" fillId="3" borderId="18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4" xfId="0" applyNumberFormat="1" applyFont="1" applyFill="1" applyBorder="1" applyAlignment="1" applyProtection="1">
      <alignment horizontal="center" vertical="top" wrapText="1"/>
      <protection locked="0"/>
    </xf>
    <xf numFmtId="2" fontId="8" fillId="2" borderId="4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102" xfId="0" applyFont="1" applyFill="1" applyBorder="1" applyAlignment="1" applyProtection="1">
      <alignment vertical="center" wrapText="1"/>
    </xf>
    <xf numFmtId="0" fontId="7" fillId="0" borderId="39" xfId="1" applyFont="1" applyFill="1" applyBorder="1" applyAlignment="1" applyProtection="1">
      <alignment horizontal="left" vertical="center" wrapText="1" indent="1"/>
    </xf>
    <xf numFmtId="0" fontId="8" fillId="0" borderId="39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2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64" xfId="1" applyNumberFormat="1" applyFont="1" applyFill="1" applyBorder="1" applyAlignment="1" applyProtection="1">
      <alignment horizontal="center" wrapText="1"/>
      <protection locked="0"/>
    </xf>
    <xf numFmtId="0" fontId="28" fillId="0" borderId="27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9" fillId="0" borderId="97" xfId="0" applyFont="1" applyFill="1" applyBorder="1" applyAlignment="1" applyProtection="1">
      <alignment horizontal="center" vertical="center" wrapText="1"/>
    </xf>
    <xf numFmtId="0" fontId="29" fillId="0" borderId="9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30" fillId="0" borderId="94" xfId="0" applyFont="1" applyFill="1" applyBorder="1" applyAlignment="1" applyProtection="1">
      <alignment horizontal="center" vertical="center" wrapText="1"/>
    </xf>
    <xf numFmtId="0" fontId="30" fillId="0" borderId="100" xfId="0" applyFont="1" applyFill="1" applyBorder="1" applyAlignment="1" applyProtection="1">
      <alignment horizontal="center" vertical="center" wrapText="1"/>
    </xf>
    <xf numFmtId="0" fontId="30" fillId="0" borderId="95" xfId="0" applyFont="1" applyFill="1" applyBorder="1" applyAlignment="1" applyProtection="1">
      <alignment horizontal="center" vertical="center" wrapText="1"/>
    </xf>
    <xf numFmtId="2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6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Fill="1" applyBorder="1" applyAlignment="1" applyProtection="1">
      <alignment horizontal="justify" vertical="center"/>
      <protection locked="0"/>
    </xf>
    <xf numFmtId="49" fontId="30" fillId="0" borderId="64" xfId="0" applyNumberFormat="1" applyFont="1" applyFill="1" applyBorder="1" applyAlignment="1" applyProtection="1">
      <alignment horizontal="justify" vertical="center"/>
      <protection locked="0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2" fontId="7" fillId="3" borderId="25" xfId="1" applyNumberFormat="1" applyFont="1" applyFill="1" applyBorder="1" applyAlignment="1" applyProtection="1">
      <alignment horizontal="center" wrapText="1"/>
      <protection locked="0"/>
    </xf>
    <xf numFmtId="2" fontId="1" fillId="0" borderId="27" xfId="0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8" fillId="0" borderId="86" xfId="0" applyFont="1" applyFill="1" applyBorder="1" applyAlignment="1" applyProtection="1">
      <alignment horizontal="center" vertical="center" wrapText="1"/>
    </xf>
    <xf numFmtId="0" fontId="8" fillId="0" borderId="91" xfId="0" applyFont="1" applyFill="1" applyBorder="1" applyAlignment="1" applyProtection="1">
      <alignment horizontal="center" vertical="center" wrapText="1"/>
    </xf>
    <xf numFmtId="0" fontId="7" fillId="0" borderId="4" xfId="2" quotePrefix="1" applyFont="1" applyFill="1" applyBorder="1" applyAlignment="1" applyProtection="1">
      <alignment horizontal="center" vertical="center" wrapText="1"/>
    </xf>
    <xf numFmtId="0" fontId="7" fillId="0" borderId="27" xfId="2" quotePrefix="1" applyFont="1" applyFill="1" applyBorder="1" applyAlignment="1" applyProtection="1">
      <alignment horizontal="center" vertical="center" wrapText="1"/>
    </xf>
    <xf numFmtId="0" fontId="7" fillId="0" borderId="16" xfId="2" quotePrefix="1" applyFont="1" applyFill="1" applyBorder="1" applyAlignment="1" applyProtection="1">
      <alignment horizontal="center" vertical="center" wrapText="1"/>
    </xf>
    <xf numFmtId="0" fontId="7" fillId="0" borderId="12" xfId="2" quotePrefix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horizontal="left" vertical="center" wrapText="1" inden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2" fontId="7" fillId="0" borderId="45" xfId="0" applyNumberFormat="1" applyFont="1" applyBorder="1" applyAlignment="1" applyProtection="1">
      <alignment horizontal="center" vertical="center" wrapText="1"/>
      <protection locked="0"/>
    </xf>
    <xf numFmtId="2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5" xfId="1" applyNumberFormat="1" applyFont="1" applyBorder="1" applyAlignment="1" applyProtection="1">
      <alignment horizontal="center" vertical="center" wrapText="1"/>
      <protection locked="0"/>
    </xf>
    <xf numFmtId="2" fontId="7" fillId="0" borderId="20" xfId="1" applyNumberFormat="1" applyFont="1" applyBorder="1" applyAlignment="1" applyProtection="1">
      <alignment horizontal="center" vertical="center" wrapText="1"/>
      <protection locked="0"/>
    </xf>
    <xf numFmtId="2" fontId="8" fillId="0" borderId="45" xfId="1" applyNumberFormat="1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 vertical="center" wrapText="1"/>
      <protection locked="0"/>
    </xf>
    <xf numFmtId="2" fontId="7" fillId="0" borderId="18" xfId="1" applyNumberFormat="1" applyFont="1" applyBorder="1" applyAlignment="1" applyProtection="1">
      <alignment horizontal="center" vertical="center" wrapText="1"/>
      <protection locked="0"/>
    </xf>
    <xf numFmtId="2" fontId="7" fillId="0" borderId="23" xfId="1" applyNumberFormat="1" applyFont="1" applyBorder="1" applyAlignment="1" applyProtection="1">
      <alignment horizontal="center" vertical="center" wrapText="1"/>
      <protection locked="0"/>
    </xf>
    <xf numFmtId="2" fontId="8" fillId="0" borderId="18" xfId="1" applyNumberFormat="1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 applyProtection="1">
      <alignment horizontal="center" vertical="center" wrapText="1"/>
      <protection locked="0"/>
    </xf>
    <xf numFmtId="2" fontId="7" fillId="0" borderId="44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1" applyNumberFormat="1" applyFont="1" applyBorder="1" applyAlignment="1" applyProtection="1">
      <alignment horizontal="center" vertical="center" wrapText="1"/>
      <protection locked="0"/>
    </xf>
    <xf numFmtId="2" fontId="7" fillId="0" borderId="26" xfId="1" applyNumberFormat="1" applyFont="1" applyBorder="1" applyAlignment="1" applyProtection="1">
      <alignment horizontal="center" vertical="center" wrapText="1"/>
      <protection locked="0"/>
    </xf>
    <xf numFmtId="2" fontId="8" fillId="0" borderId="24" xfId="1" applyNumberFormat="1" applyFont="1" applyBorder="1" applyAlignment="1" applyProtection="1">
      <alignment horizontal="center" vertical="center" wrapText="1"/>
      <protection locked="0"/>
    </xf>
    <xf numFmtId="2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left" vertical="center" wrapText="1"/>
    </xf>
    <xf numFmtId="0" fontId="8" fillId="0" borderId="60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24" xfId="1" applyFont="1" applyFill="1" applyBorder="1" applyAlignment="1" applyProtection="1">
      <alignment horizontal="left" vertical="center" wrapText="1" indent="1"/>
    </xf>
    <xf numFmtId="0" fontId="7" fillId="0" borderId="64" xfId="1" applyFont="1" applyFill="1" applyBorder="1" applyAlignment="1" applyProtection="1">
      <alignment horizontal="left" vertical="center" wrapText="1"/>
    </xf>
    <xf numFmtId="0" fontId="8" fillId="0" borderId="64" xfId="1" applyFont="1" applyFill="1" applyBorder="1" applyAlignment="1" applyProtection="1">
      <alignment horizontal="left" vertical="center" wrapText="1"/>
    </xf>
    <xf numFmtId="2" fontId="8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3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74" xfId="0" applyNumberFormat="1" applyFont="1" applyFill="1" applyBorder="1" applyAlignment="1" applyProtection="1">
      <alignment horizontal="center" wrapText="1"/>
      <protection locked="0"/>
    </xf>
    <xf numFmtId="2" fontId="7" fillId="0" borderId="72" xfId="0" applyNumberFormat="1" applyFont="1" applyFill="1" applyBorder="1" applyAlignment="1" applyProtection="1">
      <alignment horizontal="center" wrapText="1"/>
      <protection locked="0"/>
    </xf>
    <xf numFmtId="2" fontId="7" fillId="0" borderId="42" xfId="0" applyNumberFormat="1" applyFont="1" applyFill="1" applyBorder="1" applyAlignment="1" applyProtection="1">
      <alignment horizontal="center" wrapText="1"/>
      <protection locked="0"/>
    </xf>
    <xf numFmtId="2" fontId="8" fillId="0" borderId="8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7" fillId="0" borderId="32" xfId="1" applyFont="1" applyFill="1" applyBorder="1" applyAlignment="1" applyProtection="1">
      <alignment horizontal="left" vertical="center" wrapText="1"/>
    </xf>
    <xf numFmtId="0" fontId="8" fillId="0" borderId="32" xfId="1" applyFont="1" applyFill="1" applyBorder="1" applyAlignment="1" applyProtection="1">
      <alignment horizontal="left" vertical="center" wrapText="1"/>
    </xf>
    <xf numFmtId="0" fontId="7" fillId="0" borderId="41" xfId="1" applyFont="1" applyFill="1" applyBorder="1" applyAlignment="1" applyProtection="1">
      <alignment horizontal="left" vertical="center" wrapText="1"/>
    </xf>
    <xf numFmtId="0" fontId="30" fillId="0" borderId="89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90" xfId="0" applyFont="1" applyFill="1" applyBorder="1" applyAlignment="1" applyProtection="1">
      <alignment horizontal="center" vertical="center" wrapText="1"/>
    </xf>
    <xf numFmtId="0" fontId="30" fillId="0" borderId="94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justify" vertical="center" wrapText="1"/>
    </xf>
    <xf numFmtId="0" fontId="28" fillId="0" borderId="12" xfId="0" applyFont="1" applyFill="1" applyBorder="1" applyAlignment="1" applyProtection="1">
      <alignment horizontal="justify" vertical="center" wrapText="1"/>
    </xf>
    <xf numFmtId="0" fontId="30" fillId="0" borderId="128" xfId="0" applyFont="1" applyFill="1" applyBorder="1" applyAlignment="1" applyProtection="1">
      <alignment horizontal="justify" vertical="center" wrapText="1"/>
    </xf>
    <xf numFmtId="0" fontId="30" fillId="0" borderId="129" xfId="0" applyFont="1" applyFill="1" applyBorder="1" applyAlignment="1" applyProtection="1">
      <alignment horizontal="justify" vertical="center" wrapText="1"/>
    </xf>
    <xf numFmtId="0" fontId="30" fillId="0" borderId="130" xfId="0" applyFont="1" applyFill="1" applyBorder="1" applyAlignment="1" applyProtection="1">
      <alignment horizontal="justify" vertical="center" wrapText="1"/>
    </xf>
    <xf numFmtId="0" fontId="30" fillId="0" borderId="45" xfId="0" applyFont="1" applyFill="1" applyBorder="1" applyAlignment="1" applyProtection="1">
      <alignment horizontal="justify" vertical="center" wrapText="1"/>
    </xf>
    <xf numFmtId="0" fontId="30" fillId="0" borderId="18" xfId="0" applyFont="1" applyFill="1" applyBorder="1" applyAlignment="1" applyProtection="1">
      <alignment horizontal="justify" vertical="center" wrapText="1"/>
    </xf>
    <xf numFmtId="0" fontId="30" fillId="0" borderId="24" xfId="0" applyFont="1" applyFill="1" applyBorder="1" applyAlignment="1" applyProtection="1">
      <alignment horizontal="justify" vertical="center" wrapText="1"/>
    </xf>
    <xf numFmtId="49" fontId="30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30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30" fillId="0" borderId="7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0" applyNumberFormat="1" applyFont="1" applyFill="1" applyBorder="1" applyAlignment="1" applyProtection="1">
      <alignment horizontal="justify" vertical="center" wrapText="1"/>
      <protection locked="0"/>
    </xf>
    <xf numFmtId="2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26" xfId="0" applyNumberFormat="1" applyFont="1" applyFill="1" applyBorder="1" applyAlignment="1" applyProtection="1">
      <alignment horizontal="justify" vertical="center" wrapText="1"/>
      <protection locked="0"/>
    </xf>
    <xf numFmtId="2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66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 applyProtection="1">
      <alignment horizontal="justify" vertical="center"/>
    </xf>
    <xf numFmtId="0" fontId="30" fillId="0" borderId="45" xfId="0" applyFont="1" applyFill="1" applyBorder="1" applyAlignment="1" applyProtection="1">
      <alignment horizontal="justify" vertical="center"/>
    </xf>
    <xf numFmtId="0" fontId="30" fillId="0" borderId="62" xfId="0" applyFont="1" applyFill="1" applyBorder="1" applyAlignment="1" applyProtection="1">
      <alignment horizontal="left" vertical="center" indent="1"/>
    </xf>
    <xf numFmtId="0" fontId="30" fillId="0" borderId="18" xfId="0" applyFont="1" applyFill="1" applyBorder="1" applyAlignment="1" applyProtection="1">
      <alignment horizontal="justify" vertical="center"/>
    </xf>
    <xf numFmtId="0" fontId="30" fillId="0" borderId="39" xfId="0" applyFont="1" applyFill="1" applyBorder="1" applyAlignment="1" applyProtection="1">
      <alignment horizontal="left" vertical="center" indent="1"/>
    </xf>
    <xf numFmtId="0" fontId="30" fillId="0" borderId="64" xfId="0" applyFont="1" applyFill="1" applyBorder="1" applyAlignment="1" applyProtection="1">
      <alignment horizontal="justify" vertical="center"/>
    </xf>
    <xf numFmtId="0" fontId="30" fillId="0" borderId="132" xfId="0" applyFont="1" applyFill="1" applyBorder="1" applyAlignment="1" applyProtection="1">
      <alignment horizontal="left" vertical="center" indent="1"/>
    </xf>
    <xf numFmtId="2" fontId="30" fillId="0" borderId="45" xfId="0" applyNumberFormat="1" applyFont="1" applyFill="1" applyBorder="1" applyAlignment="1" applyProtection="1">
      <alignment horizontal="justify" vertical="center"/>
      <protection locked="0"/>
    </xf>
    <xf numFmtId="2" fontId="30" fillId="0" borderId="18" xfId="0" applyNumberFormat="1" applyFont="1" applyFill="1" applyBorder="1" applyAlignment="1" applyProtection="1">
      <alignment horizontal="justify" vertical="center"/>
      <protection locked="0"/>
    </xf>
    <xf numFmtId="2" fontId="30" fillId="0" borderId="64" xfId="0" applyNumberFormat="1" applyFont="1" applyFill="1" applyBorder="1" applyAlignment="1" applyProtection="1">
      <alignment horizontal="justify" vertical="center"/>
      <protection locked="0"/>
    </xf>
    <xf numFmtId="0" fontId="30" fillId="0" borderId="89" xfId="0" applyFont="1" applyFill="1" applyBorder="1" applyAlignment="1" applyProtection="1">
      <alignment horizontal="center" vertical="center" textRotation="90" wrapText="1"/>
    </xf>
    <xf numFmtId="0" fontId="30" fillId="0" borderId="1" xfId="0" applyFont="1" applyFill="1" applyBorder="1" applyAlignment="1" applyProtection="1">
      <alignment horizontal="center" vertical="center" textRotation="90" wrapText="1"/>
    </xf>
    <xf numFmtId="0" fontId="30" fillId="0" borderId="90" xfId="0" applyFont="1" applyFill="1" applyBorder="1" applyAlignment="1" applyProtection="1">
      <alignment horizontal="center" vertical="center" textRotation="90" wrapText="1"/>
    </xf>
    <xf numFmtId="0" fontId="30" fillId="0" borderId="100" xfId="0" applyFont="1" applyFill="1" applyBorder="1" applyAlignment="1" applyProtection="1">
      <alignment horizontal="center" vertical="center"/>
    </xf>
    <xf numFmtId="0" fontId="30" fillId="0" borderId="95" xfId="0" applyFont="1" applyFill="1" applyBorder="1" applyAlignment="1" applyProtection="1">
      <alignment horizontal="center" vertical="center"/>
    </xf>
    <xf numFmtId="0" fontId="30" fillId="0" borderId="33" xfId="0" applyFont="1" applyFill="1" applyBorder="1" applyAlignment="1" applyProtection="1">
      <alignment horizontal="justify" vertical="center"/>
    </xf>
    <xf numFmtId="49" fontId="30" fillId="0" borderId="33" xfId="0" applyNumberFormat="1" applyFont="1" applyFill="1" applyBorder="1" applyAlignment="1" applyProtection="1">
      <alignment horizontal="justify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 locked="0"/>
    </xf>
    <xf numFmtId="2" fontId="30" fillId="0" borderId="79" xfId="0" applyNumberFormat="1" applyFont="1" applyFill="1" applyBorder="1" applyAlignment="1" applyProtection="1">
      <alignment horizontal="center" vertical="center"/>
      <protection locked="0"/>
    </xf>
    <xf numFmtId="2" fontId="30" fillId="0" borderId="38" xfId="0" applyNumberFormat="1" applyFont="1" applyFill="1" applyBorder="1" applyAlignment="1" applyProtection="1">
      <alignment horizontal="center" vertical="center"/>
      <protection locked="0"/>
    </xf>
    <xf numFmtId="2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78" xfId="0" applyNumberFormat="1" applyFont="1" applyFill="1" applyBorder="1" applyAlignment="1" applyProtection="1">
      <alignment horizontal="center" vertical="center"/>
      <protection locked="0"/>
    </xf>
    <xf numFmtId="2" fontId="30" fillId="0" borderId="40" xfId="0" applyNumberFormat="1" applyFont="1" applyFill="1" applyBorder="1" applyAlignment="1" applyProtection="1">
      <alignment horizontal="center" vertical="center"/>
      <protection locked="0"/>
    </xf>
    <xf numFmtId="2" fontId="30" fillId="0" borderId="25" xfId="0" applyNumberFormat="1" applyFont="1" applyFill="1" applyBorder="1" applyAlignment="1" applyProtection="1">
      <alignment horizontal="center" vertical="center"/>
      <protection locked="0"/>
    </xf>
    <xf numFmtId="2" fontId="30" fillId="0" borderId="104" xfId="0" applyNumberFormat="1" applyFont="1" applyFill="1" applyBorder="1" applyAlignment="1" applyProtection="1">
      <alignment horizontal="center" vertical="center"/>
      <protection locked="0"/>
    </xf>
    <xf numFmtId="2" fontId="30" fillId="0" borderId="76" xfId="0" applyNumberFormat="1" applyFont="1" applyFill="1" applyBorder="1" applyAlignment="1" applyProtection="1">
      <alignment horizontal="center" vertical="center"/>
      <protection locked="0"/>
    </xf>
    <xf numFmtId="0" fontId="30" fillId="0" borderId="106" xfId="0" applyFont="1" applyFill="1" applyBorder="1" applyAlignment="1" applyProtection="1">
      <alignment horizontal="center" vertical="center" textRotation="90" wrapText="1"/>
    </xf>
    <xf numFmtId="0" fontId="30" fillId="0" borderId="119" xfId="0" applyFont="1" applyFill="1" applyBorder="1" applyAlignment="1" applyProtection="1">
      <alignment horizontal="center" vertical="center" wrapText="1"/>
    </xf>
    <xf numFmtId="49" fontId="30" fillId="0" borderId="45" xfId="0" applyNumberFormat="1" applyFont="1" applyFill="1" applyBorder="1" applyAlignment="1" applyProtection="1">
      <alignment horizontal="justify" vertical="center"/>
      <protection locked="0"/>
    </xf>
    <xf numFmtId="2" fontId="30" fillId="0" borderId="36" xfId="0" applyNumberFormat="1" applyFont="1" applyFill="1" applyBorder="1" applyAlignment="1" applyProtection="1">
      <alignment horizontal="center" vertical="center"/>
      <protection locked="0"/>
    </xf>
    <xf numFmtId="2" fontId="30" fillId="0" borderId="19" xfId="0" applyNumberFormat="1" applyFont="1" applyFill="1" applyBorder="1" applyAlignment="1" applyProtection="1">
      <alignment horizontal="center" vertical="center"/>
      <protection locked="0"/>
    </xf>
    <xf numFmtId="2" fontId="30" fillId="0" borderId="69" xfId="0" applyNumberFormat="1" applyFont="1" applyFill="1" applyBorder="1" applyAlignment="1" applyProtection="1">
      <alignment horizontal="center" vertical="center"/>
      <protection locked="0"/>
    </xf>
    <xf numFmtId="2" fontId="30" fillId="0" borderId="70" xfId="0" applyNumberFormat="1" applyFont="1" applyFill="1" applyBorder="1" applyAlignment="1" applyProtection="1">
      <alignment horizontal="center" vertical="center"/>
      <protection locked="0"/>
    </xf>
    <xf numFmtId="2" fontId="30" fillId="0" borderId="73" xfId="0" applyNumberFormat="1" applyFont="1" applyFill="1" applyBorder="1" applyAlignment="1" applyProtection="1">
      <alignment horizontal="center" vertical="center"/>
      <protection locked="0"/>
    </xf>
    <xf numFmtId="2" fontId="30" fillId="0" borderId="96" xfId="0" applyNumberFormat="1" applyFont="1" applyFill="1" applyBorder="1" applyAlignment="1" applyProtection="1">
      <alignment horizontal="center" vertical="center"/>
      <protection locked="0"/>
    </xf>
    <xf numFmtId="2" fontId="30" fillId="0" borderId="97" xfId="0" applyNumberFormat="1" applyFont="1" applyFill="1" applyBorder="1" applyAlignment="1" applyProtection="1">
      <alignment horizontal="center" vertical="center"/>
      <protection locked="0"/>
    </xf>
    <xf numFmtId="2" fontId="30" fillId="0" borderId="98" xfId="0" applyNumberFormat="1" applyFont="1" applyFill="1" applyBorder="1" applyAlignment="1" applyProtection="1">
      <alignment horizontal="center" vertical="center"/>
      <protection locked="0"/>
    </xf>
    <xf numFmtId="2" fontId="30" fillId="0" borderId="12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/>
    </xf>
    <xf numFmtId="0" fontId="7" fillId="0" borderId="27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6" xfId="0" applyFont="1" applyFill="1" applyBorder="1" applyAlignment="1" applyProtection="1">
      <alignment horizontal="center" vertical="center" textRotation="90" wrapText="1"/>
    </xf>
    <xf numFmtId="0" fontId="7" fillId="0" borderId="15" xfId="0" quotePrefix="1" applyFont="1" applyFill="1" applyBorder="1" applyAlignment="1" applyProtection="1">
      <alignment horizontal="center" vertical="center" wrapText="1"/>
    </xf>
    <xf numFmtId="0" fontId="7" fillId="0" borderId="17" xfId="0" quotePrefix="1" applyFont="1" applyFill="1" applyBorder="1" applyAlignment="1" applyProtection="1">
      <alignment horizontal="center" vertical="center" wrapText="1"/>
    </xf>
    <xf numFmtId="0" fontId="7" fillId="0" borderId="12" xfId="0" quotePrefix="1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12" fillId="2" borderId="18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left" vertical="top" wrapText="1" indent="1"/>
    </xf>
    <xf numFmtId="0" fontId="8" fillId="0" borderId="0" xfId="0" applyFont="1" applyFill="1" applyBorder="1" applyAlignment="1" applyProtection="1">
      <alignment horizontal="left" vertical="top" wrapText="1" inden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2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7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7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7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44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left" vertical="center" wrapText="1" indent="1"/>
    </xf>
    <xf numFmtId="0" fontId="12" fillId="2" borderId="65" xfId="0" applyFont="1" applyFill="1" applyBorder="1" applyAlignment="1" applyProtection="1">
      <alignment horizontal="left" vertical="center" wrapText="1"/>
    </xf>
    <xf numFmtId="2" fontId="8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8" fillId="0" borderId="0" xfId="0" applyFont="1" applyFill="1" applyAlignment="1" applyProtection="1"/>
    <xf numFmtId="0" fontId="22" fillId="0" borderId="0" xfId="0" applyFont="1" applyBorder="1" applyProtection="1"/>
    <xf numFmtId="0" fontId="17" fillId="0" borderId="0" xfId="0" applyFont="1" applyBorder="1" applyProtection="1"/>
    <xf numFmtId="0" fontId="8" fillId="0" borderId="4" xfId="0" applyFont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center" vertical="top" wrapText="1"/>
    </xf>
    <xf numFmtId="0" fontId="7" fillId="2" borderId="33" xfId="0" applyFont="1" applyFill="1" applyBorder="1" applyAlignment="1" applyProtection="1">
      <alignment vertical="center" wrapText="1"/>
    </xf>
    <xf numFmtId="0" fontId="7" fillId="2" borderId="45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vertical="center" wrapText="1"/>
    </xf>
    <xf numFmtId="0" fontId="7" fillId="2" borderId="56" xfId="0" applyFont="1" applyFill="1" applyBorder="1" applyAlignment="1" applyProtection="1">
      <alignment horizontal="left" vertical="center" wrapText="1" indent="3"/>
    </xf>
    <xf numFmtId="0" fontId="7" fillId="2" borderId="4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top" wrapText="1"/>
    </xf>
    <xf numFmtId="2" fontId="8" fillId="0" borderId="19" xfId="0" applyNumberFormat="1" applyFont="1" applyFill="1" applyBorder="1" applyAlignment="1" applyProtection="1">
      <alignment horizontal="center" vertical="top" wrapText="1"/>
      <protection locked="0"/>
    </xf>
    <xf numFmtId="2" fontId="7" fillId="0" borderId="19" xfId="0" applyNumberFormat="1" applyFont="1" applyFill="1" applyBorder="1" applyAlignment="1" applyProtection="1">
      <alignment horizontal="center" vertical="top" wrapText="1"/>
      <protection locked="0"/>
    </xf>
    <xf numFmtId="2" fontId="8" fillId="0" borderId="21" xfId="0" applyNumberFormat="1" applyFont="1" applyFill="1" applyBorder="1" applyAlignment="1" applyProtection="1">
      <alignment horizontal="center" vertical="top" wrapText="1"/>
      <protection locked="0"/>
    </xf>
    <xf numFmtId="2" fontId="7" fillId="0" borderId="21" xfId="0" applyNumberFormat="1" applyFont="1" applyFill="1" applyBorder="1" applyAlignment="1" applyProtection="1">
      <alignment horizontal="center" vertical="top" wrapText="1"/>
      <protection locked="0"/>
    </xf>
    <xf numFmtId="2" fontId="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4" xfId="0" applyFont="1" applyBorder="1" applyAlignment="1" applyProtection="1">
      <alignment horizontal="center" vertical="center" textRotation="90" wrapText="1"/>
    </xf>
    <xf numFmtId="0" fontId="7" fillId="0" borderId="39" xfId="0" applyFont="1" applyBorder="1" applyAlignment="1" applyProtection="1">
      <alignment horizontal="left" vertical="center" wrapText="1" indent="3"/>
    </xf>
    <xf numFmtId="0" fontId="8" fillId="0" borderId="10" xfId="0" applyFont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84" xfId="0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top" wrapText="1"/>
    </xf>
    <xf numFmtId="0" fontId="17" fillId="0" borderId="0" xfId="0" applyFont="1" applyFill="1" applyProtection="1"/>
    <xf numFmtId="2" fontId="8" fillId="0" borderId="34" xfId="0" applyNumberFormat="1" applyFont="1" applyFill="1" applyBorder="1" applyAlignment="1" applyProtection="1">
      <alignment horizontal="center" vertical="top" wrapText="1"/>
      <protection locked="0"/>
    </xf>
    <xf numFmtId="2" fontId="8" fillId="0" borderId="79" xfId="0" applyNumberFormat="1" applyFont="1" applyFill="1" applyBorder="1" applyAlignment="1" applyProtection="1">
      <alignment horizontal="center" vertical="top" wrapText="1"/>
      <protection locked="0"/>
    </xf>
    <xf numFmtId="2" fontId="8" fillId="0" borderId="38" xfId="0" applyNumberFormat="1" applyFont="1" applyFill="1" applyBorder="1" applyAlignment="1" applyProtection="1">
      <alignment horizontal="center" vertical="top" wrapText="1"/>
      <protection locked="0"/>
    </xf>
    <xf numFmtId="2" fontId="7" fillId="0" borderId="69" xfId="0" applyNumberFormat="1" applyFont="1" applyFill="1" applyBorder="1" applyAlignment="1" applyProtection="1">
      <alignment horizontal="center" vertical="top" wrapText="1"/>
      <protection locked="0"/>
    </xf>
    <xf numFmtId="2" fontId="7" fillId="0" borderId="70" xfId="0" applyNumberFormat="1" applyFont="1" applyFill="1" applyBorder="1" applyAlignment="1" applyProtection="1">
      <alignment horizontal="center" vertical="top" wrapText="1"/>
      <protection locked="0"/>
    </xf>
    <xf numFmtId="2" fontId="8" fillId="0" borderId="78" xfId="0" applyNumberFormat="1" applyFont="1" applyFill="1" applyBorder="1" applyAlignment="1" applyProtection="1">
      <alignment horizontal="center" vertical="top" wrapText="1"/>
      <protection locked="0"/>
    </xf>
    <xf numFmtId="2" fontId="8" fillId="0" borderId="40" xfId="0" applyNumberFormat="1" applyFont="1" applyFill="1" applyBorder="1" applyAlignment="1" applyProtection="1">
      <alignment horizontal="center" vertical="top" wrapText="1"/>
      <protection locked="0"/>
    </xf>
    <xf numFmtId="2" fontId="7" fillId="0" borderId="78" xfId="0" applyNumberFormat="1" applyFont="1" applyFill="1" applyBorder="1" applyAlignment="1" applyProtection="1">
      <alignment horizontal="center" vertical="top" wrapText="1"/>
      <protection locked="0"/>
    </xf>
    <xf numFmtId="2" fontId="7" fillId="0" borderId="4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5" xfId="0" applyNumberFormat="1" applyFont="1" applyFill="1" applyBorder="1" applyAlignment="1" applyProtection="1">
      <alignment horizontal="center" vertical="top" wrapText="1"/>
      <protection locked="0"/>
    </xf>
    <xf numFmtId="2" fontId="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/>
    <xf numFmtId="0" fontId="8" fillId="0" borderId="30" xfId="0" applyFont="1" applyFill="1" applyBorder="1" applyAlignment="1" applyProtection="1">
      <alignment horizontal="center" wrapText="1"/>
    </xf>
    <xf numFmtId="0" fontId="8" fillId="0" borderId="85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center" wrapText="1"/>
    </xf>
    <xf numFmtId="0" fontId="7" fillId="0" borderId="33" xfId="0" applyFont="1" applyBorder="1" applyAlignment="1" applyProtection="1">
      <alignment vertical="center" wrapText="1"/>
    </xf>
    <xf numFmtId="0" fontId="7" fillId="0" borderId="62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39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43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2" fontId="7" fillId="0" borderId="34" xfId="0" applyNumberFormat="1" applyFont="1" applyBorder="1" applyAlignment="1" applyProtection="1">
      <alignment horizontal="center" wrapText="1"/>
      <protection locked="0"/>
    </xf>
    <xf numFmtId="2" fontId="7" fillId="0" borderId="38" xfId="0" applyNumberFormat="1" applyFont="1" applyBorder="1" applyAlignment="1" applyProtection="1">
      <alignment horizontal="center" wrapText="1"/>
      <protection locked="0"/>
    </xf>
    <xf numFmtId="2" fontId="7" fillId="0" borderId="44" xfId="0" applyNumberFormat="1" applyFont="1" applyBorder="1" applyAlignment="1" applyProtection="1">
      <alignment horizontal="center" wrapText="1"/>
      <protection locked="0"/>
    </xf>
    <xf numFmtId="2" fontId="8" fillId="0" borderId="27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Protection="1"/>
    <xf numFmtId="3" fontId="7" fillId="0" borderId="18" xfId="5" applyNumberFormat="1" applyFont="1" applyFill="1" applyBorder="1" applyAlignment="1" applyProtection="1">
      <alignment vertical="center"/>
    </xf>
    <xf numFmtId="3" fontId="7" fillId="0" borderId="24" xfId="5" applyNumberFormat="1" applyFont="1" applyFill="1" applyBorder="1" applyAlignment="1" applyProtection="1">
      <alignment vertical="center"/>
    </xf>
    <xf numFmtId="3" fontId="7" fillId="0" borderId="4" xfId="5" applyNumberFormat="1" applyFont="1" applyFill="1" applyBorder="1" applyAlignment="1" applyProtection="1">
      <alignment vertical="center"/>
    </xf>
    <xf numFmtId="0" fontId="7" fillId="0" borderId="0" xfId="0" applyFont="1" applyAlignment="1" applyProtection="1"/>
    <xf numFmtId="0" fontId="7" fillId="0" borderId="39" xfId="0" applyFont="1" applyFill="1" applyBorder="1" applyAlignment="1" applyProtection="1">
      <alignment vertical="center" wrapText="1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7" fillId="0" borderId="78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center" wrapText="1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3" borderId="33" xfId="1" applyFont="1" applyFill="1" applyBorder="1" applyAlignment="1" applyProtection="1">
      <alignment wrapText="1"/>
    </xf>
    <xf numFmtId="0" fontId="7" fillId="3" borderId="35" xfId="1" applyFont="1" applyFill="1" applyBorder="1" applyAlignment="1" applyProtection="1">
      <alignment horizontal="left" vertical="center" wrapText="1"/>
    </xf>
    <xf numFmtId="0" fontId="7" fillId="3" borderId="23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wrapText="1"/>
    </xf>
    <xf numFmtId="0" fontId="8" fillId="3" borderId="12" xfId="1" applyFont="1" applyFill="1" applyBorder="1" applyAlignment="1" applyProtection="1">
      <alignment horizontal="left" wrapText="1"/>
    </xf>
    <xf numFmtId="0" fontId="19" fillId="0" borderId="0" xfId="0" applyFont="1" applyProtection="1"/>
    <xf numFmtId="2" fontId="7" fillId="3" borderId="33" xfId="1" applyNumberFormat="1" applyFont="1" applyFill="1" applyBorder="1" applyAlignment="1" applyProtection="1">
      <alignment horizontal="center" wrapText="1"/>
      <protection locked="0"/>
    </xf>
    <xf numFmtId="2" fontId="7" fillId="3" borderId="73" xfId="1" applyNumberFormat="1" applyFont="1" applyFill="1" applyBorder="1" applyAlignment="1" applyProtection="1">
      <alignment horizontal="center" wrapText="1"/>
      <protection locked="0"/>
    </xf>
    <xf numFmtId="2" fontId="7" fillId="3" borderId="45" xfId="1" applyNumberFormat="1" applyFont="1" applyFill="1" applyBorder="1" applyAlignment="1" applyProtection="1">
      <alignment horizontal="center" wrapText="1"/>
      <protection locked="0"/>
    </xf>
    <xf numFmtId="2" fontId="7" fillId="3" borderId="18" xfId="1" applyNumberFormat="1" applyFont="1" applyFill="1" applyBorder="1" applyAlignment="1" applyProtection="1">
      <alignment horizontal="center" wrapText="1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2" fontId="8" fillId="0" borderId="12" xfId="0" applyNumberFormat="1" applyFont="1" applyBorder="1" applyAlignment="1" applyProtection="1">
      <alignment horizontal="center"/>
      <protection locked="0"/>
    </xf>
    <xf numFmtId="2" fontId="8" fillId="0" borderId="4" xfId="0" applyNumberFormat="1" applyFont="1" applyBorder="1" applyAlignment="1" applyProtection="1">
      <alignment horizontal="center"/>
      <protection locked="0"/>
    </xf>
    <xf numFmtId="44" fontId="11" fillId="0" borderId="60" xfId="4" applyFont="1" applyFill="1" applyBorder="1" applyAlignment="1" applyProtection="1">
      <alignment horizontal="center" vertical="center" wrapText="1"/>
    </xf>
    <xf numFmtId="44" fontId="11" fillId="0" borderId="31" xfId="4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7" fillId="3" borderId="45" xfId="1" applyFont="1" applyFill="1" applyBorder="1" applyAlignment="1" applyProtection="1">
      <alignment wrapText="1"/>
    </xf>
    <xf numFmtId="0" fontId="7" fillId="3" borderId="54" xfId="1" applyFont="1" applyFill="1" applyBorder="1" applyAlignment="1" applyProtection="1">
      <alignment vertical="center" wrapText="1"/>
    </xf>
    <xf numFmtId="0" fontId="7" fillId="3" borderId="55" xfId="1" applyFont="1" applyFill="1" applyBorder="1" applyAlignment="1" applyProtection="1">
      <alignment vertical="center" wrapText="1"/>
    </xf>
    <xf numFmtId="0" fontId="7" fillId="3" borderId="60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65" xfId="1" applyFont="1" applyFill="1" applyBorder="1" applyAlignment="1" applyProtection="1">
      <alignment wrapText="1"/>
    </xf>
    <xf numFmtId="0" fontId="7" fillId="3" borderId="23" xfId="1" applyFont="1" applyFill="1" applyBorder="1" applyAlignment="1" applyProtection="1">
      <alignment horizontal="left" vertical="center" wrapText="1" indent="1"/>
    </xf>
    <xf numFmtId="0" fontId="0" fillId="0" borderId="18" xfId="0" applyFont="1" applyBorder="1" applyAlignment="1" applyProtection="1">
      <alignment vertical="center"/>
    </xf>
    <xf numFmtId="0" fontId="8" fillId="3" borderId="4" xfId="1" applyFont="1" applyFill="1" applyBorder="1" applyAlignment="1" applyProtection="1">
      <alignment horizontal="left" wrapText="1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Protection="1"/>
    <xf numFmtId="0" fontId="0" fillId="0" borderId="89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90" xfId="0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/>
    </xf>
    <xf numFmtId="0" fontId="0" fillId="0" borderId="100" xfId="0" applyFont="1" applyFill="1" applyBorder="1" applyAlignment="1" applyProtection="1">
      <alignment horizontal="center"/>
    </xf>
    <xf numFmtId="0" fontId="0" fillId="0" borderId="95" xfId="0" applyFont="1" applyFill="1" applyBorder="1" applyAlignment="1" applyProtection="1">
      <alignment horizontal="center"/>
    </xf>
    <xf numFmtId="0" fontId="0" fillId="0" borderId="33" xfId="0" applyFont="1" applyFill="1" applyBorder="1" applyAlignment="1" applyProtection="1"/>
    <xf numFmtId="0" fontId="0" fillId="0" borderId="18" xfId="0" applyFont="1" applyFill="1" applyBorder="1" applyAlignment="1" applyProtection="1"/>
    <xf numFmtId="0" fontId="0" fillId="0" borderId="18" xfId="0" applyFont="1" applyFill="1" applyBorder="1" applyAlignment="1" applyProtection="1">
      <alignment horizontal="left"/>
    </xf>
    <xf numFmtId="0" fontId="0" fillId="0" borderId="64" xfId="0" applyFont="1" applyFill="1" applyBorder="1" applyAlignment="1" applyProtection="1"/>
    <xf numFmtId="49" fontId="0" fillId="0" borderId="36" xfId="0" applyNumberFormat="1" applyFont="1" applyFill="1" applyBorder="1" applyAlignment="1" applyProtection="1">
      <protection locked="0"/>
    </xf>
    <xf numFmtId="49" fontId="0" fillId="0" borderId="79" xfId="0" applyNumberFormat="1" applyFont="1" applyFill="1" applyBorder="1" applyAlignment="1" applyProtection="1">
      <protection locked="0"/>
    </xf>
    <xf numFmtId="49" fontId="0" fillId="0" borderId="79" xfId="0" applyNumberFormat="1" applyFont="1" applyFill="1" applyBorder="1" applyProtection="1">
      <protection locked="0"/>
    </xf>
    <xf numFmtId="49" fontId="0" fillId="0" borderId="79" xfId="0" applyNumberFormat="1" applyFill="1" applyBorder="1" applyProtection="1">
      <protection locked="0"/>
    </xf>
    <xf numFmtId="49" fontId="0" fillId="0" borderId="38" xfId="0" applyNumberFormat="1" applyFill="1" applyBorder="1" applyProtection="1">
      <protection locked="0"/>
    </xf>
    <xf numFmtId="49" fontId="0" fillId="0" borderId="22" xfId="0" applyNumberFormat="1" applyFont="1" applyFill="1" applyBorder="1" applyAlignment="1" applyProtection="1">
      <protection locked="0"/>
    </xf>
    <xf numFmtId="49" fontId="0" fillId="0" borderId="78" xfId="0" applyNumberFormat="1" applyFont="1" applyFill="1" applyBorder="1" applyAlignment="1" applyProtection="1">
      <protection locked="0"/>
    </xf>
    <xf numFmtId="49" fontId="0" fillId="0" borderId="78" xfId="0" applyNumberFormat="1" applyFont="1" applyFill="1" applyBorder="1" applyProtection="1">
      <protection locked="0"/>
    </xf>
    <xf numFmtId="49" fontId="0" fillId="0" borderId="78" xfId="0" applyNumberFormat="1" applyFill="1" applyBorder="1" applyProtection="1">
      <protection locked="0"/>
    </xf>
    <xf numFmtId="49" fontId="0" fillId="0" borderId="40" xfId="0" applyNumberFormat="1" applyFill="1" applyBorder="1" applyProtection="1">
      <protection locked="0"/>
    </xf>
    <xf numFmtId="49" fontId="0" fillId="0" borderId="22" xfId="0" applyNumberFormat="1" applyFont="1" applyFill="1" applyBorder="1" applyAlignment="1" applyProtection="1">
      <alignment horizontal="left"/>
      <protection locked="0"/>
    </xf>
    <xf numFmtId="49" fontId="0" fillId="0" borderId="78" xfId="0" applyNumberFormat="1" applyFont="1" applyFill="1" applyBorder="1" applyAlignment="1" applyProtection="1">
      <alignment horizontal="left"/>
      <protection locked="0"/>
    </xf>
    <xf numFmtId="49" fontId="0" fillId="0" borderId="22" xfId="0" applyNumberFormat="1" applyFont="1" applyFill="1" applyBorder="1" applyProtection="1">
      <protection locked="0"/>
    </xf>
    <xf numFmtId="49" fontId="0" fillId="0" borderId="22" xfId="0" applyNumberFormat="1" applyFill="1" applyBorder="1" applyProtection="1">
      <protection locked="0"/>
    </xf>
    <xf numFmtId="49" fontId="0" fillId="0" borderId="81" xfId="0" applyNumberFormat="1" applyFill="1" applyBorder="1" applyProtection="1">
      <protection locked="0"/>
    </xf>
    <xf numFmtId="49" fontId="0" fillId="0" borderId="104" xfId="0" applyNumberFormat="1" applyFill="1" applyBorder="1" applyProtection="1">
      <protection locked="0"/>
    </xf>
    <xf numFmtId="49" fontId="0" fillId="0" borderId="76" xfId="0" applyNumberFormat="1" applyFill="1" applyBorder="1" applyProtection="1">
      <protection locked="0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66" xfId="0" applyFont="1" applyFill="1" applyBorder="1" applyAlignment="1" applyProtection="1">
      <alignment horizontal="center" vertical="center"/>
    </xf>
    <xf numFmtId="0" fontId="34" fillId="0" borderId="33" xfId="0" applyFont="1" applyFill="1" applyBorder="1" applyAlignment="1" applyProtection="1">
      <alignment vertical="center"/>
    </xf>
    <xf numFmtId="0" fontId="32" fillId="0" borderId="37" xfId="0" applyFont="1" applyFill="1" applyBorder="1" applyAlignment="1" applyProtection="1">
      <alignment horizontal="justify" vertical="center" wrapText="1"/>
    </xf>
    <xf numFmtId="0" fontId="34" fillId="0" borderId="18" xfId="0" applyFont="1" applyFill="1" applyBorder="1" applyAlignment="1" applyProtection="1">
      <alignment vertical="center"/>
    </xf>
    <xf numFmtId="0" fontId="34" fillId="0" borderId="39" xfId="0" applyFont="1" applyFill="1" applyBorder="1" applyAlignment="1" applyProtection="1">
      <alignment horizontal="left" vertical="center" indent="1"/>
    </xf>
    <xf numFmtId="0" fontId="34" fillId="0" borderId="39" xfId="0" applyFont="1" applyFill="1" applyBorder="1" applyAlignment="1" applyProtection="1">
      <alignment horizontal="left" vertical="center" wrapText="1" indent="1"/>
    </xf>
    <xf numFmtId="0" fontId="34" fillId="0" borderId="39" xfId="0" applyFont="1" applyFill="1" applyBorder="1" applyAlignment="1" applyProtection="1">
      <alignment horizontal="justify" vertical="center"/>
    </xf>
    <xf numFmtId="0" fontId="34" fillId="0" borderId="24" xfId="0" applyFont="1" applyFill="1" applyBorder="1" applyAlignment="1" applyProtection="1">
      <alignment vertical="center"/>
    </xf>
    <xf numFmtId="0" fontId="34" fillId="0" borderId="43" xfId="0" applyFont="1" applyFill="1" applyBorder="1" applyAlignment="1" applyProtection="1">
      <alignment horizontal="justify" vertical="center"/>
    </xf>
    <xf numFmtId="0" fontId="34" fillId="0" borderId="64" xfId="0" applyFont="1" applyFill="1" applyBorder="1" applyAlignment="1" applyProtection="1">
      <alignment vertical="center"/>
    </xf>
    <xf numFmtId="0" fontId="34" fillId="0" borderId="132" xfId="0" applyFont="1" applyFill="1" applyBorder="1" applyAlignment="1" applyProtection="1">
      <alignment horizontal="justify" vertical="center"/>
    </xf>
    <xf numFmtId="2" fontId="32" fillId="0" borderId="33" xfId="0" applyNumberFormat="1" applyFont="1" applyFill="1" applyBorder="1" applyAlignment="1" applyProtection="1">
      <alignment horizontal="center" vertical="center"/>
      <protection locked="0"/>
    </xf>
    <xf numFmtId="2" fontId="34" fillId="0" borderId="18" xfId="0" applyNumberFormat="1" applyFont="1" applyFill="1" applyBorder="1" applyAlignment="1" applyProtection="1">
      <alignment horizontal="center" vertical="center"/>
      <protection locked="0"/>
    </xf>
    <xf numFmtId="2" fontId="34" fillId="0" borderId="24" xfId="0" applyNumberFormat="1" applyFont="1" applyFill="1" applyBorder="1" applyAlignment="1" applyProtection="1">
      <alignment horizontal="center" vertical="center"/>
      <protection locked="0"/>
    </xf>
    <xf numFmtId="2" fontId="34" fillId="0" borderId="64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 wrapText="1"/>
    </xf>
    <xf numFmtId="0" fontId="29" fillId="0" borderId="120" xfId="0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vertical="center" wrapText="1"/>
    </xf>
    <xf numFmtId="0" fontId="28" fillId="0" borderId="35" xfId="0" applyFont="1" applyBorder="1" applyAlignment="1" applyProtection="1">
      <alignment vertical="center" wrapText="1"/>
    </xf>
    <xf numFmtId="0" fontId="30" fillId="0" borderId="18" xfId="0" applyFont="1" applyBorder="1" applyAlignment="1" applyProtection="1">
      <alignment vertical="center" wrapText="1"/>
    </xf>
    <xf numFmtId="0" fontId="30" fillId="0" borderId="23" xfId="0" applyFont="1" applyBorder="1" applyAlignment="1" applyProtection="1">
      <alignment horizontal="left" vertical="center" wrapText="1" indent="1"/>
    </xf>
    <xf numFmtId="0" fontId="30" fillId="0" borderId="23" xfId="0" applyFont="1" applyBorder="1" applyAlignment="1" applyProtection="1">
      <alignment horizontal="left" vertical="center" wrapText="1" indent="3"/>
    </xf>
    <xf numFmtId="0" fontId="28" fillId="0" borderId="23" xfId="0" applyFont="1" applyBorder="1" applyAlignment="1" applyProtection="1">
      <alignment vertical="center" wrapText="1"/>
    </xf>
    <xf numFmtId="0" fontId="30" fillId="0" borderId="64" xfId="0" applyFont="1" applyBorder="1" applyAlignment="1" applyProtection="1">
      <alignment vertical="center" wrapText="1"/>
    </xf>
    <xf numFmtId="0" fontId="30" fillId="0" borderId="82" xfId="0" applyFont="1" applyBorder="1" applyAlignment="1" applyProtection="1">
      <alignment horizontal="left" vertical="center" wrapText="1" indent="1"/>
    </xf>
    <xf numFmtId="0" fontId="30" fillId="0" borderId="4" xfId="0" applyFont="1" applyBorder="1" applyAlignment="1" applyProtection="1">
      <alignment vertical="center" wrapText="1"/>
    </xf>
    <xf numFmtId="0" fontId="28" fillId="0" borderId="12" xfId="0" applyFont="1" applyBorder="1" applyAlignment="1" applyProtection="1">
      <alignment vertical="center" wrapText="1"/>
    </xf>
    <xf numFmtId="2" fontId="28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36" xfId="0" applyNumberFormat="1" applyFont="1" applyBorder="1" applyAlignment="1" applyProtection="1">
      <alignment horizontal="center" vertical="center" wrapText="1"/>
      <protection locked="0"/>
    </xf>
    <xf numFmtId="2" fontId="30" fillId="0" borderId="22" xfId="0" applyNumberFormat="1" applyFont="1" applyBorder="1" applyAlignment="1" applyProtection="1">
      <alignment horizontal="center" vertical="center" wrapText="1"/>
      <protection locked="0"/>
    </xf>
    <xf numFmtId="2" fontId="28" fillId="0" borderId="22" xfId="0" applyNumberFormat="1" applyFont="1" applyBorder="1" applyAlignment="1" applyProtection="1">
      <alignment horizontal="center" vertical="center" wrapText="1"/>
      <protection locked="0"/>
    </xf>
    <xf numFmtId="2" fontId="30" fillId="0" borderId="81" xfId="0" applyNumberFormat="1" applyFont="1" applyBorder="1" applyAlignment="1" applyProtection="1">
      <alignment horizontal="center" vertical="center" wrapText="1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vertical="center" wrapText="1"/>
    </xf>
    <xf numFmtId="0" fontId="32" fillId="0" borderId="35" xfId="0" applyFont="1" applyBorder="1" applyAlignment="1" applyProtection="1">
      <alignment vertical="center" wrapText="1"/>
    </xf>
    <xf numFmtId="0" fontId="34" fillId="0" borderId="18" xfId="0" applyFont="1" applyBorder="1" applyAlignment="1" applyProtection="1">
      <alignment vertical="center" wrapText="1"/>
    </xf>
    <xf numFmtId="0" fontId="34" fillId="0" borderId="23" xfId="0" applyFont="1" applyBorder="1" applyAlignment="1" applyProtection="1">
      <alignment horizontal="left" vertical="center" wrapText="1" indent="1"/>
    </xf>
    <xf numFmtId="0" fontId="32" fillId="0" borderId="23" xfId="0" applyFont="1" applyBorder="1" applyAlignment="1" applyProtection="1">
      <alignment vertical="center" wrapText="1"/>
    </xf>
    <xf numFmtId="0" fontId="34" fillId="0" borderId="64" xfId="0" applyFont="1" applyBorder="1" applyAlignment="1" applyProtection="1">
      <alignment vertical="center" wrapText="1"/>
    </xf>
    <xf numFmtId="0" fontId="34" fillId="0" borderId="82" xfId="0" applyFont="1" applyBorder="1" applyAlignment="1" applyProtection="1">
      <alignment horizontal="left" vertical="center" wrapText="1" indent="1"/>
    </xf>
    <xf numFmtId="0" fontId="34" fillId="0" borderId="4" xfId="0" applyFont="1" applyBorder="1" applyAlignment="1" applyProtection="1">
      <alignment vertical="center" wrapText="1"/>
    </xf>
    <xf numFmtId="0" fontId="32" fillId="0" borderId="12" xfId="0" applyFont="1" applyBorder="1" applyAlignment="1" applyProtection="1">
      <alignment vertical="center" wrapText="1"/>
    </xf>
    <xf numFmtId="2" fontId="32" fillId="0" borderId="36" xfId="0" applyNumberFormat="1" applyFont="1" applyBorder="1" applyAlignment="1" applyProtection="1">
      <alignment horizontal="center" vertical="center" wrapText="1"/>
      <protection locked="0"/>
    </xf>
    <xf numFmtId="2" fontId="34" fillId="0" borderId="22" xfId="0" applyNumberFormat="1" applyFont="1" applyBorder="1" applyAlignment="1" applyProtection="1">
      <alignment horizontal="center" vertical="center" wrapText="1"/>
      <protection locked="0"/>
    </xf>
    <xf numFmtId="2" fontId="32" fillId="0" borderId="22" xfId="0" applyNumberFormat="1" applyFont="1" applyBorder="1" applyAlignment="1" applyProtection="1">
      <alignment horizontal="center" vertical="center" wrapText="1"/>
      <protection locked="0"/>
    </xf>
    <xf numFmtId="2" fontId="34" fillId="0" borderId="81" xfId="0" applyNumberFormat="1" applyFont="1" applyBorder="1" applyAlignment="1" applyProtection="1">
      <alignment horizontal="center" vertical="center" wrapText="1"/>
      <protection locked="0"/>
    </xf>
    <xf numFmtId="2" fontId="31" fillId="0" borderId="17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4" fillId="0" borderId="110" xfId="0" applyFont="1" applyFill="1" applyBorder="1" applyAlignment="1" applyProtection="1">
      <alignment horizontal="justify" vertical="center"/>
    </xf>
    <xf numFmtId="0" fontId="32" fillId="0" borderId="110" xfId="0" applyFont="1" applyFill="1" applyBorder="1" applyAlignment="1" applyProtection="1">
      <alignment horizontal="justify" vertical="center" wrapText="1"/>
    </xf>
    <xf numFmtId="0" fontId="34" fillId="0" borderId="45" xfId="0" applyFont="1" applyFill="1" applyBorder="1" applyAlignment="1" applyProtection="1">
      <alignment horizontal="justify" vertical="center"/>
    </xf>
    <xf numFmtId="0" fontId="34" fillId="0" borderId="45" xfId="0" applyFont="1" applyFill="1" applyBorder="1" applyAlignment="1" applyProtection="1">
      <alignment horizontal="left" vertical="center" wrapText="1" indent="1"/>
    </xf>
    <xf numFmtId="0" fontId="34" fillId="0" borderId="18" xfId="0" applyFont="1" applyFill="1" applyBorder="1" applyAlignment="1" applyProtection="1">
      <alignment horizontal="justify" vertical="center"/>
    </xf>
    <xf numFmtId="0" fontId="34" fillId="0" borderId="18" xfId="0" applyFont="1" applyFill="1" applyBorder="1" applyAlignment="1" applyProtection="1">
      <alignment horizontal="left" vertical="center" wrapText="1" indent="1"/>
    </xf>
    <xf numFmtId="0" fontId="34" fillId="0" borderId="24" xfId="0" applyFont="1" applyFill="1" applyBorder="1" applyAlignment="1" applyProtection="1">
      <alignment horizontal="justify" vertical="center"/>
    </xf>
    <xf numFmtId="0" fontId="34" fillId="0" borderId="24" xfId="0" applyFont="1" applyFill="1" applyBorder="1" applyAlignment="1" applyProtection="1">
      <alignment horizontal="left" vertical="center" wrapText="1" indent="1"/>
    </xf>
    <xf numFmtId="0" fontId="34" fillId="0" borderId="112" xfId="0" applyFont="1" applyFill="1" applyBorder="1" applyAlignment="1" applyProtection="1">
      <alignment horizontal="justify" vertical="center"/>
    </xf>
    <xf numFmtId="0" fontId="34" fillId="0" borderId="112" xfId="0" applyFont="1" applyFill="1" applyBorder="1" applyAlignment="1" applyProtection="1">
      <alignment horizontal="justify" vertical="center" wrapText="1"/>
    </xf>
    <xf numFmtId="2" fontId="32" fillId="0" borderId="80" xfId="0" applyNumberFormat="1" applyFont="1" applyFill="1" applyBorder="1" applyAlignment="1" applyProtection="1">
      <alignment horizontal="center" vertical="center"/>
      <protection locked="0"/>
    </xf>
    <xf numFmtId="2" fontId="34" fillId="0" borderId="20" xfId="0" applyNumberFormat="1" applyFont="1" applyFill="1" applyBorder="1" applyAlignment="1" applyProtection="1">
      <alignment horizontal="center" vertical="center"/>
      <protection locked="0"/>
    </xf>
    <xf numFmtId="2" fontId="34" fillId="0" borderId="23" xfId="0" applyNumberFormat="1" applyFont="1" applyFill="1" applyBorder="1" applyAlignment="1" applyProtection="1">
      <alignment horizontal="center" vertical="center"/>
      <protection locked="0"/>
    </xf>
    <xf numFmtId="2" fontId="34" fillId="0" borderId="26" xfId="0" applyNumberFormat="1" applyFont="1" applyFill="1" applyBorder="1" applyAlignment="1" applyProtection="1">
      <alignment horizontal="center" vertical="center"/>
      <protection locked="0"/>
    </xf>
    <xf numFmtId="2" fontId="34" fillId="0" borderId="125" xfId="0" applyNumberFormat="1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</xf>
    <xf numFmtId="0" fontId="32" fillId="0" borderId="112" xfId="0" applyFont="1" applyFill="1" applyBorder="1" applyAlignment="1" applyProtection="1">
      <alignment horizontal="center" vertical="center"/>
    </xf>
    <xf numFmtId="0" fontId="34" fillId="0" borderId="39" xfId="0" applyFont="1" applyFill="1" applyBorder="1" applyAlignment="1" applyProtection="1">
      <alignment horizontal="left" vertical="center" wrapText="1" indent="2"/>
    </xf>
    <xf numFmtId="0" fontId="34" fillId="0" borderId="64" xfId="0" applyFont="1" applyFill="1" applyBorder="1" applyAlignment="1" applyProtection="1">
      <alignment horizontal="justify" vertical="center"/>
    </xf>
    <xf numFmtId="0" fontId="34" fillId="0" borderId="132" xfId="0" applyFont="1" applyFill="1" applyBorder="1" applyAlignment="1" applyProtection="1">
      <alignment horizontal="left" vertical="center" wrapText="1" indent="1"/>
    </xf>
    <xf numFmtId="0" fontId="34" fillId="0" borderId="106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90" xfId="0" applyFont="1" applyFill="1" applyBorder="1" applyAlignment="1" applyProtection="1">
      <alignment horizontal="center" vertical="center" wrapText="1"/>
    </xf>
    <xf numFmtId="0" fontId="34" fillId="0" borderId="119" xfId="0" applyFont="1" applyFill="1" applyBorder="1" applyAlignment="1" applyProtection="1">
      <alignment horizontal="center" vertical="center" wrapText="1"/>
    </xf>
    <xf numFmtId="0" fontId="34" fillId="0" borderId="100" xfId="0" applyFont="1" applyFill="1" applyBorder="1" applyAlignment="1" applyProtection="1">
      <alignment horizontal="center" vertical="center" wrapText="1"/>
    </xf>
    <xf numFmtId="0" fontId="34" fillId="0" borderId="95" xfId="0" applyFont="1" applyFill="1" applyBorder="1" applyAlignment="1" applyProtection="1">
      <alignment horizontal="center" vertical="center" wrapText="1"/>
    </xf>
    <xf numFmtId="2" fontId="0" fillId="0" borderId="0" xfId="0" applyNumberFormat="1" applyProtection="1"/>
    <xf numFmtId="2" fontId="32" fillId="0" borderId="121" xfId="0" applyNumberFormat="1" applyFont="1" applyFill="1" applyBorder="1" applyAlignment="1" applyProtection="1">
      <alignment horizontal="center" vertical="center"/>
      <protection locked="0"/>
    </xf>
    <xf numFmtId="2" fontId="34" fillId="0" borderId="73" xfId="0" applyNumberFormat="1" applyFont="1" applyFill="1" applyBorder="1" applyAlignment="1" applyProtection="1">
      <alignment horizontal="center" vertical="center"/>
      <protection locked="0"/>
    </xf>
    <xf numFmtId="2" fontId="34" fillId="0" borderId="22" xfId="0" applyNumberFormat="1" applyFont="1" applyFill="1" applyBorder="1" applyAlignment="1" applyProtection="1">
      <alignment horizontal="center" vertical="center"/>
      <protection locked="0"/>
    </xf>
    <xf numFmtId="2" fontId="34" fillId="0" borderId="81" xfId="0" applyNumberFormat="1" applyFont="1" applyFill="1" applyBorder="1" applyAlignment="1" applyProtection="1">
      <alignment horizontal="center" vertical="center"/>
      <protection locked="0"/>
    </xf>
    <xf numFmtId="0" fontId="32" fillId="0" borderId="80" xfId="0" applyFont="1" applyFill="1" applyBorder="1" applyAlignment="1" applyProtection="1">
      <alignment horizontal="center" vertical="center" wrapText="1"/>
    </xf>
    <xf numFmtId="0" fontId="34" fillId="0" borderId="125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justify" vertical="center" wrapText="1"/>
    </xf>
    <xf numFmtId="0" fontId="34" fillId="0" borderId="20" xfId="0" applyFont="1" applyFill="1" applyBorder="1" applyAlignment="1" applyProtection="1">
      <alignment horizontal="justify" vertical="center" wrapText="1"/>
    </xf>
    <xf numFmtId="0" fontId="34" fillId="0" borderId="23" xfId="0" applyFont="1" applyFill="1" applyBorder="1" applyAlignment="1" applyProtection="1">
      <alignment horizontal="justify" vertical="center"/>
    </xf>
    <xf numFmtId="0" fontId="34" fillId="0" borderId="82" xfId="0" applyFont="1" applyFill="1" applyBorder="1" applyAlignment="1" applyProtection="1">
      <alignment horizontal="justify" vertical="center"/>
    </xf>
    <xf numFmtId="2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82" xfId="0" applyNumberFormat="1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</xf>
    <xf numFmtId="0" fontId="32" fillId="0" borderId="95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justify" vertical="center"/>
    </xf>
    <xf numFmtId="0" fontId="32" fillId="0" borderId="69" xfId="0" applyFont="1" applyFill="1" applyBorder="1" applyAlignment="1" applyProtection="1">
      <alignment horizontal="justify" vertical="center"/>
    </xf>
    <xf numFmtId="0" fontId="34" fillId="0" borderId="21" xfId="0" applyFont="1" applyFill="1" applyBorder="1" applyAlignment="1" applyProtection="1">
      <alignment horizontal="justify" vertical="center"/>
    </xf>
    <xf numFmtId="0" fontId="34" fillId="0" borderId="78" xfId="0" applyFont="1" applyFill="1" applyBorder="1" applyAlignment="1" applyProtection="1">
      <alignment horizontal="left" vertical="center" indent="1"/>
    </xf>
    <xf numFmtId="0" fontId="32" fillId="0" borderId="21" xfId="0" applyFont="1" applyFill="1" applyBorder="1" applyAlignment="1" applyProtection="1">
      <alignment horizontal="justify" vertical="center"/>
    </xf>
    <xf numFmtId="0" fontId="32" fillId="0" borderId="78" xfId="0" applyFont="1" applyFill="1" applyBorder="1" applyAlignment="1" applyProtection="1">
      <alignment horizontal="justify" vertical="center"/>
    </xf>
    <xf numFmtId="0" fontId="34" fillId="0" borderId="25" xfId="0" applyFont="1" applyFill="1" applyBorder="1" applyAlignment="1" applyProtection="1">
      <alignment horizontal="justify" vertical="center"/>
    </xf>
    <xf numFmtId="0" fontId="34" fillId="0" borderId="104" xfId="0" applyFont="1" applyFill="1" applyBorder="1" applyAlignment="1" applyProtection="1">
      <alignment horizontal="left" vertical="center" indent="1"/>
    </xf>
    <xf numFmtId="2" fontId="32" fillId="0" borderId="70" xfId="0" applyNumberFormat="1" applyFont="1" applyFill="1" applyBorder="1" applyAlignment="1" applyProtection="1">
      <alignment horizontal="center" vertical="center"/>
      <protection locked="0"/>
    </xf>
    <xf numFmtId="2" fontId="34" fillId="0" borderId="40" xfId="0" applyNumberFormat="1" applyFont="1" applyFill="1" applyBorder="1" applyAlignment="1" applyProtection="1">
      <alignment horizontal="center" vertical="center"/>
      <protection locked="0"/>
    </xf>
    <xf numFmtId="2" fontId="34" fillId="0" borderId="76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center"/>
    </xf>
    <xf numFmtId="0" fontId="7" fillId="0" borderId="60" xfId="0" applyFont="1" applyBorder="1" applyAlignment="1" applyProtection="1">
      <alignment vertical="center"/>
    </xf>
    <xf numFmtId="0" fontId="7" fillId="0" borderId="31" xfId="0" applyFont="1" applyBorder="1" applyProtection="1"/>
    <xf numFmtId="0" fontId="7" fillId="0" borderId="65" xfId="0" applyFont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4" xfId="0" applyFont="1" applyBorder="1" applyAlignment="1" applyProtection="1">
      <alignment vertical="center"/>
    </xf>
    <xf numFmtId="0" fontId="7" fillId="0" borderId="11" xfId="0" applyFont="1" applyBorder="1" applyProtection="1"/>
    <xf numFmtId="2" fontId="7" fillId="0" borderId="60" xfId="0" applyNumberFormat="1" applyFont="1" applyBorder="1" applyProtection="1">
      <protection locked="0"/>
    </xf>
    <xf numFmtId="2" fontId="7" fillId="0" borderId="65" xfId="0" applyNumberFormat="1" applyFont="1" applyBorder="1" applyProtection="1">
      <protection locked="0"/>
    </xf>
    <xf numFmtId="2" fontId="7" fillId="0" borderId="4" xfId="0" applyNumberFormat="1" applyFont="1" applyBorder="1" applyProtection="1">
      <protection locked="0"/>
    </xf>
    <xf numFmtId="0" fontId="48" fillId="0" borderId="0" xfId="0" applyFont="1" applyProtection="1"/>
    <xf numFmtId="0" fontId="0" fillId="0" borderId="4" xfId="0" applyFill="1" applyBorder="1" applyAlignment="1" applyProtection="1">
      <alignment horizontal="center" vertical="center"/>
    </xf>
    <xf numFmtId="0" fontId="0" fillId="0" borderId="60" xfId="0" applyBorder="1" applyAlignment="1" applyProtection="1">
      <alignment vertical="center"/>
    </xf>
    <xf numFmtId="0" fontId="0" fillId="0" borderId="65" xfId="0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49" fillId="0" borderId="0" xfId="0" applyFont="1" applyProtection="1"/>
    <xf numFmtId="49" fontId="0" fillId="0" borderId="60" xfId="0" applyNumberFormat="1" applyBorder="1" applyProtection="1">
      <protection locked="0"/>
    </xf>
    <xf numFmtId="2" fontId="0" fillId="0" borderId="60" xfId="0" applyNumberFormat="1" applyBorder="1" applyProtection="1">
      <protection locked="0"/>
    </xf>
    <xf numFmtId="49" fontId="0" fillId="0" borderId="65" xfId="0" applyNumberFormat="1" applyBorder="1" applyProtection="1">
      <protection locked="0"/>
    </xf>
    <xf numFmtId="2" fontId="0" fillId="0" borderId="65" xfId="0" applyNumberFormat="1" applyBorder="1" applyProtection="1">
      <protection locked="0"/>
    </xf>
    <xf numFmtId="2" fontId="0" fillId="0" borderId="66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0" fillId="0" borderId="61" xfId="0" applyBorder="1" applyAlignment="1" applyProtection="1">
      <alignment wrapText="1"/>
    </xf>
    <xf numFmtId="2" fontId="0" fillId="0" borderId="2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49" fontId="34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3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34" fillId="0" borderId="8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</xf>
    <xf numFmtId="0" fontId="46" fillId="0" borderId="0" xfId="0" applyFont="1" applyAlignment="1" applyProtection="1">
      <alignment vertical="center" wrapText="1"/>
    </xf>
    <xf numFmtId="0" fontId="46" fillId="0" borderId="0" xfId="0" applyFont="1" applyAlignment="1" applyProtection="1">
      <alignment vertical="center"/>
    </xf>
    <xf numFmtId="0" fontId="46" fillId="0" borderId="0" xfId="0" applyFont="1" applyProtection="1"/>
    <xf numFmtId="0" fontId="47" fillId="6" borderId="0" xfId="0" applyFont="1" applyFill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Protection="1"/>
    <xf numFmtId="0" fontId="45" fillId="0" borderId="1" xfId="0" applyFont="1" applyBorder="1" applyProtection="1"/>
    <xf numFmtId="0" fontId="0" fillId="0" borderId="1" xfId="0" applyFont="1" applyFill="1" applyBorder="1" applyAlignment="1" applyProtection="1">
      <alignment vertical="center" wrapText="1"/>
    </xf>
    <xf numFmtId="0" fontId="40" fillId="0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wrapText="1"/>
    </xf>
    <xf numFmtId="0" fontId="0" fillId="0" borderId="135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" xfId="0" applyFill="1" applyBorder="1" applyProtection="1"/>
    <xf numFmtId="0" fontId="45" fillId="5" borderId="1" xfId="0" applyFont="1" applyFill="1" applyBorder="1" applyProtection="1"/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wrapText="1"/>
    </xf>
    <xf numFmtId="0" fontId="0" fillId="0" borderId="105" xfId="0" applyBorder="1" applyAlignment="1" applyProtection="1">
      <alignment wrapText="1"/>
    </xf>
    <xf numFmtId="0" fontId="0" fillId="0" borderId="106" xfId="0" applyBorder="1" applyAlignment="1" applyProtection="1">
      <alignment wrapText="1"/>
    </xf>
    <xf numFmtId="0" fontId="0" fillId="2" borderId="105" xfId="0" applyFill="1" applyBorder="1" applyAlignment="1" applyProtection="1">
      <alignment wrapText="1"/>
    </xf>
    <xf numFmtId="0" fontId="0" fillId="2" borderId="83" xfId="0" quotePrefix="1" applyFill="1" applyBorder="1" applyAlignment="1" applyProtection="1">
      <alignment wrapText="1"/>
    </xf>
    <xf numFmtId="0" fontId="0" fillId="0" borderId="83" xfId="0" applyBorder="1" applyAlignment="1" applyProtection="1">
      <alignment wrapText="1"/>
    </xf>
    <xf numFmtId="0" fontId="0" fillId="2" borderId="83" xfId="0" applyFill="1" applyBorder="1" applyAlignment="1" applyProtection="1">
      <alignment wrapText="1"/>
    </xf>
    <xf numFmtId="0" fontId="43" fillId="0" borderId="0" xfId="0" applyFont="1" applyFill="1" applyBorder="1" applyAlignment="1" applyProtection="1">
      <alignment wrapText="1"/>
    </xf>
    <xf numFmtId="0" fontId="43" fillId="0" borderId="0" xfId="0" applyFont="1" applyBorder="1" applyProtection="1"/>
    <xf numFmtId="0" fontId="35" fillId="0" borderId="89" xfId="0" applyFont="1" applyBorder="1" applyAlignment="1" applyProtection="1">
      <alignment horizontal="center" vertical="center" wrapText="1"/>
    </xf>
    <xf numFmtId="0" fontId="35" fillId="0" borderId="90" xfId="0" applyFont="1" applyBorder="1" applyAlignment="1" applyProtection="1">
      <alignment horizontal="center" vertical="center" wrapText="1"/>
    </xf>
    <xf numFmtId="0" fontId="34" fillId="0" borderId="94" xfId="0" applyFont="1" applyBorder="1" applyAlignment="1" applyProtection="1">
      <alignment horizontal="center" vertical="center" wrapText="1"/>
    </xf>
    <xf numFmtId="0" fontId="34" fillId="0" borderId="95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35" fillId="0" borderId="133" xfId="0" applyFont="1" applyBorder="1" applyAlignment="1" applyProtection="1">
      <alignment horizontal="justify" vertical="center"/>
    </xf>
    <xf numFmtId="0" fontId="35" fillId="0" borderId="114" xfId="0" applyFont="1" applyBorder="1" applyAlignment="1" applyProtection="1">
      <alignment horizontal="justify" vertical="center"/>
    </xf>
    <xf numFmtId="0" fontId="35" fillId="0" borderId="134" xfId="0" applyFont="1" applyBorder="1" applyAlignment="1" applyProtection="1">
      <alignment horizontal="justify" vertical="center" wrapText="1"/>
    </xf>
    <xf numFmtId="0" fontId="35" fillId="0" borderId="133" xfId="0" applyFont="1" applyBorder="1" applyAlignment="1" applyProtection="1">
      <alignment horizontal="center" vertical="center" wrapText="1"/>
    </xf>
    <xf numFmtId="0" fontId="37" fillId="0" borderId="116" xfId="0" applyFont="1" applyBorder="1" applyAlignment="1" applyProtection="1">
      <alignment horizontal="center" vertical="center" wrapText="1"/>
    </xf>
    <xf numFmtId="0" fontId="35" fillId="0" borderId="89" xfId="0" applyFont="1" applyBorder="1" applyAlignment="1" applyProtection="1">
      <alignment horizontal="justify" vertical="center"/>
    </xf>
    <xf numFmtId="0" fontId="35" fillId="0" borderId="1" xfId="0" applyFont="1" applyBorder="1" applyAlignment="1" applyProtection="1">
      <alignment horizontal="justify" vertical="center"/>
    </xf>
    <xf numFmtId="0" fontId="35" fillId="0" borderId="105" xfId="0" applyFont="1" applyBorder="1" applyAlignment="1" applyProtection="1">
      <alignment horizontal="justify" vertical="center" wrapText="1"/>
    </xf>
    <xf numFmtId="0" fontId="37" fillId="0" borderId="90" xfId="0" applyFont="1" applyBorder="1" applyAlignment="1" applyProtection="1">
      <alignment horizontal="center" vertical="center" wrapText="1"/>
    </xf>
    <xf numFmtId="0" fontId="35" fillId="0" borderId="94" xfId="0" applyFont="1" applyBorder="1" applyAlignment="1" applyProtection="1">
      <alignment horizontal="justify" vertical="center"/>
    </xf>
    <xf numFmtId="0" fontId="51" fillId="0" borderId="27" xfId="0" applyFont="1" applyFill="1" applyBorder="1" applyAlignment="1" applyProtection="1">
      <alignment horizontal="center" vertical="center" wrapText="1"/>
    </xf>
    <xf numFmtId="0" fontId="51" fillId="0" borderId="15" xfId="0" applyFont="1" applyFill="1" applyBorder="1" applyAlignment="1" applyProtection="1">
      <alignment horizontal="center" vertical="center" wrapText="1"/>
    </xf>
    <xf numFmtId="0" fontId="51" fillId="4" borderId="16" xfId="0" applyFont="1" applyFill="1" applyBorder="1" applyAlignment="1" applyProtection="1">
      <alignment horizontal="center" vertical="center" wrapText="1"/>
    </xf>
    <xf numFmtId="0" fontId="52" fillId="0" borderId="96" xfId="0" applyFont="1" applyFill="1" applyBorder="1" applyAlignment="1" applyProtection="1">
      <alignment horizontal="center" vertical="center" wrapText="1"/>
    </xf>
    <xf numFmtId="0" fontId="52" fillId="0" borderId="97" xfId="0" applyFont="1" applyFill="1" applyBorder="1" applyAlignment="1" applyProtection="1">
      <alignment horizontal="center" vertical="center" wrapText="1"/>
    </xf>
    <xf numFmtId="0" fontId="52" fillId="0" borderId="98" xfId="0" applyFont="1" applyBorder="1" applyAlignment="1" applyProtection="1">
      <alignment horizontal="center" vertical="center" wrapText="1"/>
    </xf>
    <xf numFmtId="0" fontId="53" fillId="0" borderId="110" xfId="0" applyFont="1" applyFill="1" applyBorder="1" applyAlignment="1" applyProtection="1">
      <alignment vertical="center" wrapText="1"/>
    </xf>
    <xf numFmtId="0" fontId="51" fillId="0" borderId="110" xfId="0" applyFont="1" applyFill="1" applyBorder="1" applyAlignment="1" applyProtection="1">
      <alignment vertical="center" wrapText="1"/>
    </xf>
    <xf numFmtId="2" fontId="51" fillId="0" borderId="113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14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15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17" xfId="0" applyNumberFormat="1" applyFont="1" applyBorder="1" applyAlignment="1" applyProtection="1">
      <alignment horizontal="center" vertical="center" wrapText="1"/>
      <protection locked="0"/>
    </xf>
    <xf numFmtId="0" fontId="53" fillId="0" borderId="111" xfId="0" applyFont="1" applyFill="1" applyBorder="1" applyAlignment="1" applyProtection="1">
      <alignment vertical="center" wrapText="1"/>
    </xf>
    <xf numFmtId="0" fontId="53" fillId="0" borderId="111" xfId="0" applyFont="1" applyFill="1" applyBorder="1" applyAlignment="1" applyProtection="1">
      <alignment horizontal="left" vertical="center" wrapText="1" indent="1"/>
    </xf>
    <xf numFmtId="2" fontId="53" fillId="0" borderId="106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9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18" xfId="0" applyNumberFormat="1" applyFont="1" applyBorder="1" applyAlignment="1" applyProtection="1">
      <alignment horizontal="center" vertical="center" wrapText="1"/>
      <protection locked="0"/>
    </xf>
    <xf numFmtId="0" fontId="51" fillId="0" borderId="111" xfId="0" applyFont="1" applyFill="1" applyBorder="1" applyAlignment="1" applyProtection="1">
      <alignment vertical="center" wrapText="1"/>
    </xf>
    <xf numFmtId="2" fontId="51" fillId="0" borderId="106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1" fillId="4" borderId="90" xfId="0" applyNumberFormat="1" applyFont="1" applyFill="1" applyBorder="1" applyAlignment="1" applyProtection="1">
      <alignment horizontal="center" vertical="center" wrapText="1"/>
      <protection locked="0"/>
    </xf>
    <xf numFmtId="2" fontId="53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2" xfId="0" applyFont="1" applyFill="1" applyBorder="1" applyAlignment="1" applyProtection="1">
      <alignment vertical="center" wrapText="1"/>
    </xf>
    <xf numFmtId="0" fontId="53" fillId="0" borderId="112" xfId="0" applyFont="1" applyFill="1" applyBorder="1" applyAlignment="1" applyProtection="1">
      <alignment horizontal="left" vertical="center" wrapText="1" indent="1"/>
    </xf>
    <xf numFmtId="2" fontId="53" fillId="0" borderId="119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00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83" xfId="0" applyNumberFormat="1" applyFont="1" applyFill="1" applyBorder="1" applyAlignment="1" applyProtection="1">
      <alignment horizontal="center" vertical="center" wrapText="1"/>
      <protection locked="0"/>
    </xf>
    <xf numFmtId="2" fontId="53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66" xfId="0" applyFont="1" applyFill="1" applyBorder="1" applyAlignment="1" applyProtection="1">
      <alignment vertical="center" wrapText="1"/>
    </xf>
    <xf numFmtId="0" fontId="51" fillId="0" borderId="66" xfId="0" applyFont="1" applyFill="1" applyBorder="1" applyAlignment="1" applyProtection="1">
      <alignment vertical="center" wrapText="1"/>
    </xf>
    <xf numFmtId="2" fontId="50" fillId="0" borderId="120" xfId="0" applyNumberFormat="1" applyFont="1" applyFill="1" applyBorder="1" applyAlignment="1" applyProtection="1">
      <alignment horizontal="center" vertical="center"/>
      <protection locked="0"/>
    </xf>
    <xf numFmtId="2" fontId="50" fillId="0" borderId="97" xfId="0" applyNumberFormat="1" applyFont="1" applyFill="1" applyBorder="1" applyAlignment="1" applyProtection="1">
      <alignment horizontal="center" vertical="center"/>
      <protection locked="0"/>
    </xf>
    <xf numFmtId="2" fontId="50" fillId="0" borderId="136" xfId="0" applyNumberFormat="1" applyFont="1" applyFill="1" applyBorder="1" applyAlignment="1" applyProtection="1">
      <alignment horizontal="center" vertical="center"/>
      <protection locked="0"/>
    </xf>
    <xf numFmtId="2" fontId="50" fillId="0" borderId="4" xfId="0" applyNumberFormat="1" applyFont="1" applyFill="1" applyBorder="1" applyAlignment="1" applyProtection="1">
      <alignment horizontal="center" vertical="center"/>
      <protection locked="0"/>
    </xf>
    <xf numFmtId="2" fontId="50" fillId="0" borderId="98" xfId="0" applyNumberFormat="1" applyFont="1" applyBorder="1" applyAlignment="1" applyProtection="1">
      <alignment horizontal="center" vertical="center"/>
      <protection locked="0"/>
    </xf>
    <xf numFmtId="0" fontId="53" fillId="0" borderId="92" xfId="0" applyFont="1" applyFill="1" applyBorder="1" applyAlignment="1" applyProtection="1">
      <alignment horizontal="center" vertical="center" wrapText="1"/>
    </xf>
    <xf numFmtId="0" fontId="53" fillId="0" borderId="99" xfId="0" applyFont="1" applyFill="1" applyBorder="1" applyAlignment="1" applyProtection="1">
      <alignment horizontal="center" vertical="center" wrapText="1"/>
    </xf>
    <xf numFmtId="0" fontId="53" fillId="0" borderId="93" xfId="0" applyFont="1" applyFill="1" applyBorder="1" applyAlignment="1" applyProtection="1">
      <alignment horizontal="center" vertical="center" wrapText="1"/>
    </xf>
    <xf numFmtId="0" fontId="51" fillId="0" borderId="99" xfId="0" applyFont="1" applyFill="1" applyBorder="1" applyAlignment="1" applyProtection="1">
      <alignment horizontal="center" vertical="center" wrapText="1"/>
    </xf>
    <xf numFmtId="0" fontId="53" fillId="0" borderId="94" xfId="0" applyFont="1" applyFill="1" applyBorder="1" applyAlignment="1" applyProtection="1">
      <alignment horizontal="center" vertical="center" wrapText="1"/>
    </xf>
    <xf numFmtId="0" fontId="53" fillId="0" borderId="100" xfId="0" applyFont="1" applyFill="1" applyBorder="1" applyAlignment="1" applyProtection="1">
      <alignment horizontal="center" vertical="center" wrapText="1"/>
    </xf>
    <xf numFmtId="0" fontId="53" fillId="0" borderId="95" xfId="0" applyFont="1" applyFill="1" applyBorder="1" applyAlignment="1" applyProtection="1">
      <alignment horizontal="center" vertical="center" wrapText="1"/>
    </xf>
    <xf numFmtId="0" fontId="51" fillId="0" borderId="100" xfId="0" applyFont="1" applyFill="1" applyBorder="1" applyAlignment="1" applyProtection="1">
      <alignment horizontal="center" vertical="center" wrapText="1"/>
    </xf>
    <xf numFmtId="0" fontId="53" fillId="0" borderId="102" xfId="0" applyFont="1" applyFill="1" applyBorder="1" applyAlignment="1" applyProtection="1">
      <alignment horizontal="justify" vertical="center" wrapText="1"/>
    </xf>
    <xf numFmtId="49" fontId="53" fillId="0" borderId="33" xfId="0" applyNumberFormat="1" applyFont="1" applyFill="1" applyBorder="1" applyAlignment="1" applyProtection="1">
      <alignment horizontal="justify" vertical="center" wrapText="1"/>
      <protection locked="0"/>
    </xf>
    <xf numFmtId="2" fontId="5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69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54" xfId="0" applyFont="1" applyFill="1" applyBorder="1" applyAlignment="1" applyProtection="1">
      <alignment horizontal="justify" vertical="center"/>
    </xf>
    <xf numFmtId="49" fontId="53" fillId="0" borderId="18" xfId="0" applyNumberFormat="1" applyFont="1" applyFill="1" applyBorder="1" applyAlignment="1" applyProtection="1">
      <alignment horizontal="justify" vertical="center"/>
      <protection locked="0"/>
    </xf>
    <xf numFmtId="2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3" xfId="0" applyFont="1" applyFill="1" applyBorder="1" applyAlignment="1" applyProtection="1">
      <alignment horizontal="justify" vertical="center"/>
    </xf>
    <xf numFmtId="49" fontId="53" fillId="0" borderId="64" xfId="0" applyNumberFormat="1" applyFont="1" applyFill="1" applyBorder="1" applyAlignment="1" applyProtection="1">
      <alignment horizontal="justify" vertical="center"/>
      <protection locked="0"/>
    </xf>
    <xf numFmtId="2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04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76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2" fontId="28" fillId="0" borderId="4" xfId="0" applyNumberFormat="1" applyFont="1" applyFill="1" applyBorder="1" applyAlignment="1" applyProtection="1">
      <alignment horizontal="justify" vertical="center"/>
      <protection locked="0"/>
    </xf>
    <xf numFmtId="0" fontId="32" fillId="0" borderId="80" xfId="0" applyFont="1" applyFill="1" applyBorder="1" applyAlignment="1" applyProtection="1">
      <alignment horizontal="justify" vertical="center" wrapText="1"/>
    </xf>
    <xf numFmtId="2" fontId="1" fillId="0" borderId="137" xfId="0" applyNumberFormat="1" applyFont="1" applyFill="1" applyBorder="1" applyAlignment="1" applyProtection="1">
      <alignment horizontal="justify" vertical="center"/>
    </xf>
    <xf numFmtId="2" fontId="1" fillId="0" borderId="138" xfId="0" applyNumberFormat="1" applyFont="1" applyFill="1" applyBorder="1" applyAlignment="1" applyProtection="1">
      <alignment horizontal="justify" vertical="center"/>
    </xf>
    <xf numFmtId="2" fontId="1" fillId="0" borderId="139" xfId="0" applyNumberFormat="1" applyFont="1" applyFill="1" applyBorder="1" applyAlignment="1" applyProtection="1">
      <alignment horizontal="justify" vertical="center"/>
    </xf>
    <xf numFmtId="2" fontId="7" fillId="0" borderId="78" xfId="7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justify" vertical="center"/>
    </xf>
    <xf numFmtId="0" fontId="7" fillId="0" borderId="1" xfId="0" applyFont="1" applyFill="1" applyBorder="1" applyAlignment="1" applyProtection="1">
      <alignment wrapText="1"/>
    </xf>
    <xf numFmtId="0" fontId="35" fillId="0" borderId="114" xfId="0" applyFont="1" applyFill="1" applyBorder="1" applyAlignment="1" applyProtection="1">
      <alignment horizontal="justify" vertical="center"/>
    </xf>
    <xf numFmtId="0" fontId="35" fillId="0" borderId="134" xfId="0" applyFont="1" applyFill="1" applyBorder="1" applyAlignment="1" applyProtection="1">
      <alignment horizontal="justify" vertical="center" wrapText="1"/>
    </xf>
    <xf numFmtId="0" fontId="35" fillId="0" borderId="133" xfId="0" applyFont="1" applyFill="1" applyBorder="1" applyAlignment="1" applyProtection="1">
      <alignment horizontal="center" vertical="center" wrapText="1"/>
    </xf>
    <xf numFmtId="0" fontId="37" fillId="0" borderId="116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justify" vertical="center"/>
    </xf>
    <xf numFmtId="0" fontId="35" fillId="0" borderId="105" xfId="0" applyFont="1" applyFill="1" applyBorder="1" applyAlignment="1" applyProtection="1">
      <alignment horizontal="justify" vertical="center" wrapText="1"/>
    </xf>
    <xf numFmtId="0" fontId="35" fillId="0" borderId="89" xfId="0" applyFont="1" applyFill="1" applyBorder="1" applyAlignment="1" applyProtection="1">
      <alignment horizontal="center" vertical="center" wrapText="1"/>
    </xf>
    <xf numFmtId="0" fontId="37" fillId="0" borderId="90" xfId="0" applyFont="1" applyFill="1" applyBorder="1" applyAlignment="1" applyProtection="1">
      <alignment horizontal="center" vertical="center" wrapText="1"/>
    </xf>
    <xf numFmtId="0" fontId="35" fillId="0" borderId="100" xfId="0" applyFont="1" applyFill="1" applyBorder="1" applyAlignment="1" applyProtection="1">
      <alignment horizontal="justify" vertical="center"/>
    </xf>
    <xf numFmtId="0" fontId="35" fillId="0" borderId="127" xfId="0" applyFont="1" applyFill="1" applyBorder="1" applyAlignment="1" applyProtection="1">
      <alignment horizontal="justify" vertical="center" wrapText="1"/>
    </xf>
    <xf numFmtId="0" fontId="35" fillId="0" borderId="94" xfId="0" applyFont="1" applyFill="1" applyBorder="1" applyAlignment="1" applyProtection="1">
      <alignment horizontal="center" vertical="center" wrapText="1"/>
    </xf>
    <xf numFmtId="0" fontId="37" fillId="0" borderId="95" xfId="0" applyFont="1" applyFill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4" fillId="0" borderId="92" xfId="0" applyFont="1" applyBorder="1" applyAlignment="1" applyProtection="1">
      <alignment horizontal="left" vertical="center" wrapText="1" indent="3"/>
    </xf>
    <xf numFmtId="0" fontId="34" fillId="0" borderId="93" xfId="0" applyFont="1" applyBorder="1" applyAlignment="1" applyProtection="1">
      <alignment horizontal="left" vertical="center" wrapText="1" indent="3"/>
    </xf>
    <xf numFmtId="0" fontId="35" fillId="0" borderId="92" xfId="0" applyFont="1" applyBorder="1" applyAlignment="1" applyProtection="1">
      <alignment horizontal="center" vertical="center" wrapText="1"/>
    </xf>
    <xf numFmtId="0" fontId="35" fillId="0" borderId="99" xfId="0" applyFont="1" applyBorder="1" applyAlignment="1" applyProtection="1">
      <alignment horizontal="center" vertical="center" wrapText="1"/>
    </xf>
    <xf numFmtId="0" fontId="35" fillId="0" borderId="126" xfId="0" applyFont="1" applyBorder="1" applyAlignment="1" applyProtection="1">
      <alignment horizontal="center" vertical="center" wrapText="1"/>
    </xf>
    <xf numFmtId="0" fontId="35" fillId="0" borderId="89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05" xfId="0" applyFont="1" applyBorder="1" applyAlignment="1" applyProtection="1">
      <alignment horizontal="center" vertical="center" wrapText="1"/>
    </xf>
    <xf numFmtId="0" fontId="35" fillId="0" borderId="94" xfId="0" applyFont="1" applyBorder="1" applyAlignment="1" applyProtection="1">
      <alignment horizontal="center" vertical="center" wrapText="1"/>
    </xf>
    <xf numFmtId="0" fontId="35" fillId="0" borderId="100" xfId="0" applyFont="1" applyBorder="1" applyAlignment="1" applyProtection="1">
      <alignment horizontal="center" vertical="center" wrapText="1"/>
    </xf>
    <xf numFmtId="0" fontId="35" fillId="0" borderId="127" xfId="0" applyFont="1" applyBorder="1" applyAlignment="1" applyProtection="1">
      <alignment horizontal="center" vertical="center" wrapText="1"/>
    </xf>
    <xf numFmtId="0" fontId="36" fillId="0" borderId="92" xfId="0" applyFont="1" applyBorder="1" applyAlignment="1" applyProtection="1">
      <alignment horizontal="center" vertical="center" wrapText="1"/>
    </xf>
    <xf numFmtId="0" fontId="36" fillId="0" borderId="93" xfId="0" applyFont="1" applyBorder="1" applyAlignment="1" applyProtection="1">
      <alignment horizontal="center" vertical="center" wrapText="1"/>
    </xf>
    <xf numFmtId="0" fontId="35" fillId="0" borderId="92" xfId="0" applyFont="1" applyBorder="1" applyAlignment="1" applyProtection="1">
      <alignment horizontal="center" vertical="center"/>
    </xf>
    <xf numFmtId="0" fontId="35" fillId="0" borderId="94" xfId="0" applyFont="1" applyBorder="1" applyAlignment="1" applyProtection="1">
      <alignment horizontal="center" vertical="center"/>
    </xf>
    <xf numFmtId="0" fontId="35" fillId="0" borderId="99" xfId="0" applyFont="1" applyBorder="1" applyAlignment="1" applyProtection="1">
      <alignment horizontal="center" vertical="center"/>
    </xf>
    <xf numFmtId="0" fontId="35" fillId="0" borderId="100" xfId="0" applyFont="1" applyBorder="1" applyAlignment="1" applyProtection="1">
      <alignment horizontal="center" vertical="center"/>
    </xf>
    <xf numFmtId="0" fontId="34" fillId="0" borderId="94" xfId="0" applyFont="1" applyBorder="1" applyAlignment="1" applyProtection="1">
      <alignment horizontal="left" vertical="center" wrapText="1" indent="3"/>
    </xf>
    <xf numFmtId="0" fontId="34" fillId="0" borderId="95" xfId="0" applyFont="1" applyBorder="1" applyAlignment="1" applyProtection="1">
      <alignment horizontal="left" vertical="center" wrapText="1" indent="3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60" xfId="1" applyFont="1" applyFill="1" applyBorder="1" applyAlignment="1" applyProtection="1">
      <alignment horizontal="center" vertical="center" wrapText="1"/>
    </xf>
    <xf numFmtId="0" fontId="8" fillId="0" borderId="66" xfId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80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7" fillId="0" borderId="30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01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0" fillId="0" borderId="6" xfId="0" applyFill="1" applyBorder="1" applyAlignment="1" applyProtection="1">
      <alignment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60" xfId="1" applyFont="1" applyFill="1" applyBorder="1" applyAlignment="1" applyProtection="1">
      <alignment horizontal="center" textRotation="90" wrapText="1"/>
    </xf>
    <xf numFmtId="0" fontId="8" fillId="0" borderId="65" xfId="1" applyFont="1" applyFill="1" applyBorder="1" applyAlignment="1" applyProtection="1">
      <alignment horizontal="center" textRotation="90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1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50" fillId="0" borderId="92" xfId="0" applyFont="1" applyFill="1" applyBorder="1" applyAlignment="1" applyProtection="1">
      <alignment horizontal="center" vertical="center" wrapText="1"/>
    </xf>
    <xf numFmtId="0" fontId="50" fillId="0" borderId="93" xfId="0" applyFont="1" applyFill="1" applyBorder="1" applyAlignment="1" applyProtection="1">
      <alignment horizontal="center" vertical="center" wrapText="1"/>
    </xf>
    <xf numFmtId="0" fontId="50" fillId="0" borderId="86" xfId="0" applyFont="1" applyFill="1" applyBorder="1" applyAlignment="1" applyProtection="1">
      <alignment horizontal="center" vertical="center" wrapText="1"/>
    </xf>
    <xf numFmtId="0" fontId="50" fillId="0" borderId="91" xfId="0" applyFont="1" applyFill="1" applyBorder="1" applyAlignment="1" applyProtection="1">
      <alignment horizontal="center" vertical="center" wrapText="1"/>
    </xf>
    <xf numFmtId="0" fontId="51" fillId="0" borderId="28" xfId="0" applyFont="1" applyFill="1" applyBorder="1" applyAlignment="1" applyProtection="1">
      <alignment horizontal="center" vertical="center" wrapText="1"/>
    </xf>
    <xf numFmtId="0" fontId="51" fillId="0" borderId="107" xfId="0" applyFont="1" applyFill="1" applyBorder="1" applyAlignment="1" applyProtection="1">
      <alignment horizontal="center" vertical="center" wrapText="1"/>
    </xf>
    <xf numFmtId="0" fontId="51" fillId="0" borderId="122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124" xfId="0" applyFont="1" applyFill="1" applyBorder="1" applyAlignment="1" applyProtection="1">
      <alignment horizontal="center" vertical="center" wrapText="1"/>
    </xf>
    <xf numFmtId="0" fontId="51" fillId="0" borderId="85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/>
    </xf>
    <xf numFmtId="0" fontId="51" fillId="0" borderId="124" xfId="0" applyFont="1" applyFill="1" applyBorder="1" applyAlignment="1" applyProtection="1">
      <alignment horizontal="center" vertical="center"/>
    </xf>
    <xf numFmtId="0" fontId="51" fillId="0" borderId="85" xfId="0" applyFont="1" applyFill="1" applyBorder="1" applyAlignment="1" applyProtection="1">
      <alignment horizontal="center" vertical="center"/>
    </xf>
    <xf numFmtId="0" fontId="51" fillId="0" borderId="60" xfId="0" applyFont="1" applyFill="1" applyBorder="1" applyAlignment="1" applyProtection="1">
      <alignment horizontal="center" vertical="center" wrapText="1"/>
    </xf>
    <xf numFmtId="0" fontId="51" fillId="0" borderId="65" xfId="0" applyFont="1" applyFill="1" applyBorder="1" applyAlignment="1" applyProtection="1">
      <alignment horizontal="center" vertical="center" wrapText="1"/>
    </xf>
    <xf numFmtId="0" fontId="51" fillId="0" borderId="6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</xf>
    <xf numFmtId="0" fontId="28" fillId="0" borderId="40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76" xfId="0" applyFont="1" applyFill="1" applyBorder="1" applyAlignment="1" applyProtection="1">
      <alignment horizontal="center" vertical="center"/>
    </xf>
    <xf numFmtId="0" fontId="30" fillId="0" borderId="92" xfId="0" applyFont="1" applyFill="1" applyBorder="1" applyAlignment="1" applyProtection="1">
      <alignment horizontal="center" vertical="center" wrapText="1"/>
    </xf>
    <xf numFmtId="0" fontId="30" fillId="0" borderId="99" xfId="0" applyFont="1" applyFill="1" applyBorder="1" applyAlignment="1" applyProtection="1">
      <alignment horizontal="center" vertical="center" wrapText="1"/>
    </xf>
    <xf numFmtId="0" fontId="30" fillId="0" borderId="93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justify" vertical="center"/>
    </xf>
    <xf numFmtId="0" fontId="30" fillId="0" borderId="88" xfId="0" applyFont="1" applyFill="1" applyBorder="1" applyAlignment="1" applyProtection="1">
      <alignment horizontal="justify" vertical="center"/>
    </xf>
    <xf numFmtId="0" fontId="30" fillId="0" borderId="25" xfId="0" applyFont="1" applyFill="1" applyBorder="1" applyAlignment="1" applyProtection="1">
      <alignment horizontal="justify" vertical="center"/>
    </xf>
    <xf numFmtId="0" fontId="30" fillId="0" borderId="131" xfId="0" applyFont="1" applyFill="1" applyBorder="1" applyAlignment="1" applyProtection="1">
      <alignment horizontal="justify" vertical="center"/>
    </xf>
    <xf numFmtId="0" fontId="30" fillId="0" borderId="110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wrapText="1"/>
    </xf>
    <xf numFmtId="0" fontId="30" fillId="0" borderId="112" xfId="0" applyFont="1" applyFill="1" applyBorder="1" applyAlignment="1" applyProtection="1">
      <alignment horizontal="center" vertical="center" wrapText="1"/>
    </xf>
    <xf numFmtId="0" fontId="30" fillId="0" borderId="92" xfId="0" applyFont="1" applyFill="1" applyBorder="1" applyAlignment="1" applyProtection="1">
      <alignment horizontal="center" vertical="center"/>
    </xf>
    <xf numFmtId="0" fontId="30" fillId="0" borderId="99" xfId="0" applyFont="1" applyFill="1" applyBorder="1" applyAlignment="1" applyProtection="1">
      <alignment horizontal="center" vertical="center"/>
    </xf>
    <xf numFmtId="0" fontId="30" fillId="0" borderId="93" xfId="0" applyFont="1" applyFill="1" applyBorder="1" applyAlignment="1" applyProtection="1">
      <alignment horizontal="center" vertical="center"/>
    </xf>
    <xf numFmtId="0" fontId="30" fillId="0" borderId="60" xfId="0" applyFont="1" applyFill="1" applyBorder="1" applyAlignment="1" applyProtection="1">
      <alignment horizontal="center" vertical="center" wrapText="1"/>
    </xf>
    <xf numFmtId="0" fontId="30" fillId="0" borderId="65" xfId="0" applyFont="1" applyFill="1" applyBorder="1" applyAlignment="1" applyProtection="1">
      <alignment horizontal="center" vertical="center" wrapText="1"/>
    </xf>
    <xf numFmtId="0" fontId="30" fillId="0" borderId="66" xfId="0" applyFont="1" applyFill="1" applyBorder="1" applyAlignment="1" applyProtection="1">
      <alignment horizontal="center" vertical="center" wrapText="1"/>
    </xf>
    <xf numFmtId="0" fontId="30" fillId="0" borderId="121" xfId="0" applyFont="1" applyFill="1" applyBorder="1" applyAlignment="1" applyProtection="1">
      <alignment horizontal="center" vertical="center" wrapText="1"/>
    </xf>
    <xf numFmtId="0" fontId="30" fillId="0" borderId="33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64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0" fillId="0" borderId="66" xfId="0" applyFill="1" applyBorder="1" applyAlignment="1" applyProtection="1">
      <alignment horizont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1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wrapText="1"/>
    </xf>
    <xf numFmtId="0" fontId="0" fillId="0" borderId="107" xfId="0" applyFill="1" applyBorder="1" applyAlignment="1" applyProtection="1">
      <alignment wrapText="1"/>
    </xf>
    <xf numFmtId="0" fontId="0" fillId="0" borderId="108" xfId="0" applyFill="1" applyBorder="1" applyAlignment="1" applyProtection="1">
      <alignment wrapText="1"/>
    </xf>
    <xf numFmtId="0" fontId="1" fillId="0" borderId="92" xfId="0" applyFont="1" applyFill="1" applyBorder="1" applyAlignment="1" applyProtection="1">
      <alignment horizontal="center" wrapText="1"/>
    </xf>
    <xf numFmtId="0" fontId="0" fillId="0" borderId="99" xfId="0" applyFill="1" applyBorder="1" applyAlignment="1" applyProtection="1">
      <alignment horizontal="center" wrapText="1"/>
    </xf>
    <xf numFmtId="0" fontId="0" fillId="0" borderId="93" xfId="0" applyFill="1" applyBorder="1" applyAlignment="1" applyProtection="1">
      <alignment horizontal="center" wrapText="1"/>
    </xf>
    <xf numFmtId="0" fontId="32" fillId="0" borderId="2" xfId="0" applyFont="1" applyFill="1" applyBorder="1" applyAlignment="1" applyProtection="1">
      <alignment horizontal="justify" vertical="center" wrapText="1"/>
    </xf>
    <xf numFmtId="0" fontId="32" fillId="0" borderId="31" xfId="0" applyFont="1" applyFill="1" applyBorder="1" applyAlignment="1" applyProtection="1">
      <alignment horizontal="justify" vertical="center" wrapText="1"/>
    </xf>
    <xf numFmtId="0" fontId="32" fillId="0" borderId="5" xfId="0" applyFont="1" applyFill="1" applyBorder="1" applyAlignment="1" applyProtection="1">
      <alignment horizontal="justify" vertical="center" wrapText="1"/>
    </xf>
    <xf numFmtId="0" fontId="32" fillId="0" borderId="61" xfId="0" applyFont="1" applyFill="1" applyBorder="1" applyAlignment="1" applyProtection="1">
      <alignment horizontal="justify" vertical="center" wrapText="1"/>
    </xf>
    <xf numFmtId="0" fontId="27" fillId="0" borderId="92" xfId="0" applyFont="1" applyBorder="1" applyAlignment="1" applyProtection="1">
      <alignment horizontal="center" vertical="center" wrapText="1"/>
    </xf>
    <xf numFmtId="0" fontId="27" fillId="0" borderId="93" xfId="0" applyFont="1" applyBorder="1" applyAlignment="1" applyProtection="1">
      <alignment horizontal="center" vertical="center" wrapText="1"/>
    </xf>
    <xf numFmtId="0" fontId="27" fillId="0" borderId="94" xfId="0" applyFont="1" applyBorder="1" applyAlignment="1" applyProtection="1">
      <alignment horizontal="center" vertical="center" wrapText="1"/>
    </xf>
    <xf numFmtId="0" fontId="27" fillId="0" borderId="95" xfId="0" applyFont="1" applyBorder="1" applyAlignment="1" applyProtection="1">
      <alignment horizontal="center" vertical="center" wrapText="1"/>
    </xf>
    <xf numFmtId="0" fontId="31" fillId="0" borderId="92" xfId="0" applyFont="1" applyBorder="1" applyAlignment="1" applyProtection="1">
      <alignment horizontal="center" vertical="center" wrapText="1"/>
    </xf>
    <xf numFmtId="0" fontId="31" fillId="0" borderId="93" xfId="0" applyFont="1" applyBorder="1" applyAlignment="1" applyProtection="1">
      <alignment horizontal="center" vertical="center" wrapText="1"/>
    </xf>
    <xf numFmtId="0" fontId="31" fillId="0" borderId="94" xfId="0" applyFont="1" applyBorder="1" applyAlignment="1" applyProtection="1">
      <alignment horizontal="center" vertical="center" wrapText="1"/>
    </xf>
    <xf numFmtId="0" fontId="31" fillId="0" borderId="95" xfId="0" applyFont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justify" vertical="center"/>
    </xf>
    <xf numFmtId="0" fontId="34" fillId="0" borderId="3" xfId="0" applyFont="1" applyFill="1" applyBorder="1" applyAlignment="1" applyProtection="1">
      <alignment horizontal="justify" vertical="center"/>
    </xf>
    <xf numFmtId="0" fontId="34" fillId="0" borderId="5" xfId="0" applyFont="1" applyFill="1" applyBorder="1" applyAlignment="1" applyProtection="1">
      <alignment horizontal="justify" vertical="center"/>
    </xf>
    <xf numFmtId="0" fontId="34" fillId="0" borderId="6" xfId="0" applyFont="1" applyFill="1" applyBorder="1" applyAlignment="1" applyProtection="1">
      <alignment horizontal="justify" vertical="center"/>
    </xf>
    <xf numFmtId="0" fontId="34" fillId="0" borderId="92" xfId="0" applyFont="1" applyFill="1" applyBorder="1" applyAlignment="1" applyProtection="1">
      <alignment horizontal="justify" vertical="center"/>
    </xf>
    <xf numFmtId="0" fontId="34" fillId="0" borderId="126" xfId="0" applyFont="1" applyFill="1" applyBorder="1" applyAlignment="1" applyProtection="1">
      <alignment horizontal="justify" vertical="center"/>
    </xf>
    <xf numFmtId="0" fontId="34" fillId="0" borderId="94" xfId="0" applyFont="1" applyFill="1" applyBorder="1" applyAlignment="1" applyProtection="1">
      <alignment horizontal="justify" vertical="center"/>
    </xf>
    <xf numFmtId="0" fontId="34" fillId="0" borderId="127" xfId="0" applyFont="1" applyFill="1" applyBorder="1" applyAlignment="1" applyProtection="1">
      <alignment horizontal="justify" vertical="center"/>
    </xf>
    <xf numFmtId="0" fontId="32" fillId="0" borderId="92" xfId="0" applyFont="1" applyFill="1" applyBorder="1" applyAlignment="1" applyProtection="1">
      <alignment horizontal="justify" vertical="center" wrapText="1"/>
    </xf>
    <xf numFmtId="0" fontId="32" fillId="0" borderId="93" xfId="0" applyFont="1" applyFill="1" applyBorder="1" applyAlignment="1" applyProtection="1">
      <alignment horizontal="justify" vertical="center" wrapText="1"/>
    </xf>
    <xf numFmtId="0" fontId="32" fillId="0" borderId="89" xfId="0" applyFont="1" applyFill="1" applyBorder="1" applyAlignment="1" applyProtection="1">
      <alignment horizontal="justify" vertical="center" wrapText="1"/>
    </xf>
    <xf numFmtId="0" fontId="32" fillId="0" borderId="90" xfId="0" applyFont="1" applyFill="1" applyBorder="1" applyAlignment="1" applyProtection="1">
      <alignment horizontal="justify" vertical="center" wrapText="1"/>
    </xf>
    <xf numFmtId="0" fontId="32" fillId="0" borderId="94" xfId="0" applyFont="1" applyFill="1" applyBorder="1" applyAlignment="1" applyProtection="1">
      <alignment horizontal="justify" vertical="center" wrapText="1"/>
    </xf>
    <xf numFmtId="0" fontId="32" fillId="0" borderId="95" xfId="0" applyFont="1" applyFill="1" applyBorder="1" applyAlignment="1" applyProtection="1">
      <alignment horizontal="justify" vertical="center" wrapText="1"/>
    </xf>
    <xf numFmtId="0" fontId="32" fillId="0" borderId="121" xfId="0" applyFont="1" applyFill="1" applyBorder="1" applyAlignment="1" applyProtection="1">
      <alignment horizontal="center" vertical="center" wrapText="1"/>
    </xf>
    <xf numFmtId="0" fontId="32" fillId="0" borderId="99" xfId="0" applyFont="1" applyFill="1" applyBorder="1" applyAlignment="1" applyProtection="1">
      <alignment horizontal="center" vertical="center" wrapText="1"/>
    </xf>
    <xf numFmtId="0" fontId="32" fillId="0" borderId="93" xfId="0" applyFont="1" applyFill="1" applyBorder="1" applyAlignment="1" applyProtection="1">
      <alignment horizontal="center" vertical="center" wrapText="1"/>
    </xf>
    <xf numFmtId="0" fontId="34" fillId="0" borderId="92" xfId="0" applyFont="1" applyFill="1" applyBorder="1" applyAlignment="1" applyProtection="1">
      <alignment horizontal="justify" vertical="center" wrapText="1"/>
    </xf>
    <xf numFmtId="0" fontId="34" fillId="0" borderId="93" xfId="0" applyFont="1" applyFill="1" applyBorder="1" applyAlignment="1" applyProtection="1">
      <alignment horizontal="justify" vertical="center" wrapText="1"/>
    </xf>
    <xf numFmtId="0" fontId="34" fillId="0" borderId="94" xfId="0" applyFont="1" applyFill="1" applyBorder="1" applyAlignment="1" applyProtection="1">
      <alignment horizontal="justify" vertical="center" wrapText="1"/>
    </xf>
    <xf numFmtId="0" fontId="34" fillId="0" borderId="95" xfId="0" applyFont="1" applyFill="1" applyBorder="1" applyAlignment="1" applyProtection="1">
      <alignment horizontal="justify" vertical="center" wrapText="1"/>
    </xf>
    <xf numFmtId="0" fontId="34" fillId="0" borderId="99" xfId="0" applyFont="1" applyFill="1" applyBorder="1" applyAlignment="1" applyProtection="1">
      <alignment horizontal="justify" vertical="center"/>
    </xf>
    <xf numFmtId="0" fontId="34" fillId="0" borderId="100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0" fillId="0" borderId="60" xfId="0" applyFill="1" applyBorder="1" applyAlignment="1" applyProtection="1">
      <alignment horizontal="center"/>
    </xf>
    <xf numFmtId="0" fontId="0" fillId="0" borderId="65" xfId="0" applyFill="1" applyBorder="1" applyAlignment="1" applyProtection="1">
      <alignment horizontal="center"/>
    </xf>
    <xf numFmtId="0" fontId="0" fillId="0" borderId="66" xfId="0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</cellXfs>
  <cellStyles count="8">
    <cellStyle name="Dziesiętny" xfId="7" builtinId="3"/>
    <cellStyle name="Normal 2 2 2" xfId="1" xr:uid="{00000000-0005-0000-0000-000001000000}"/>
    <cellStyle name="Normal 2_~0149226 2" xfId="2" xr:uid="{00000000-0005-0000-0000-000002000000}"/>
    <cellStyle name="Normal 5 2" xfId="3" xr:uid="{00000000-0005-0000-0000-000003000000}"/>
    <cellStyle name="Normalny" xfId="0" builtinId="0"/>
    <cellStyle name="Normalny_FRN008" xfId="5" xr:uid="{00000000-0005-0000-0000-000005000000}"/>
    <cellStyle name="Normalny_FRN009" xfId="6" xr:uid="{00000000-0005-0000-0000-000006000000}"/>
    <cellStyle name="Walutowy" xfId="4" builtinId="4"/>
  </cellStyles>
  <dxfs count="48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onnections" Target="connections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9">
    <pageSetUpPr fitToPage="1"/>
  </sheetPr>
  <dimension ref="A1:J172"/>
  <sheetViews>
    <sheetView zoomScaleNormal="100" workbookViewId="0">
      <selection activeCell="A126" sqref="A126:E126"/>
    </sheetView>
  </sheetViews>
  <sheetFormatPr defaultColWidth="8.7265625" defaultRowHeight="14.5"/>
  <cols>
    <col min="1" max="1" width="17.453125" style="43" customWidth="1"/>
    <col min="2" max="2" width="17.7265625" style="973" customWidth="1"/>
    <col min="3" max="3" width="47" style="43" customWidth="1"/>
    <col min="4" max="4" width="7.453125" style="43" bestFit="1" customWidth="1"/>
    <col min="5" max="5" width="51" style="43" customWidth="1"/>
    <col min="6" max="6" width="13" style="43" customWidth="1"/>
    <col min="7" max="7" width="13.1796875" style="43" bestFit="1" customWidth="1"/>
    <col min="8" max="8" width="34.1796875" style="43" bestFit="1" customWidth="1"/>
    <col min="9" max="9" width="23.7265625" style="978" customWidth="1"/>
    <col min="10" max="10" width="37.7265625" style="978" customWidth="1"/>
    <col min="11" max="16384" width="8.7265625" style="43"/>
  </cols>
  <sheetData>
    <row r="1" spans="1:10" ht="23.5">
      <c r="C1" s="974" t="s">
        <v>1924</v>
      </c>
      <c r="D1" s="975"/>
      <c r="E1" s="974"/>
      <c r="F1" s="976"/>
      <c r="G1" s="976"/>
      <c r="H1" s="977" t="str">
        <f>IF(COUNTBLANK(H5:H125)=118,"",IF(AND(COUNTIFS(H5:H126,"Weryfikacja formuły OK")=118,COUNTIFS('ZESTAWIENIE FORMULARZY KK'!G6:G61,"Zweryfikowany poprawnie")=56),"Skoroszyt jest zwalidowany poprawnie","Skoroszyt zawiera błędy"))</f>
        <v>Skoroszyt jest zwalidowany poprawnie</v>
      </c>
    </row>
    <row r="3" spans="1:10">
      <c r="C3" s="1102" t="s">
        <v>1546</v>
      </c>
      <c r="D3" s="1103"/>
      <c r="E3" s="1103"/>
    </row>
    <row r="4" spans="1:10" ht="29">
      <c r="A4" s="979" t="s">
        <v>1767</v>
      </c>
      <c r="B4" s="979" t="s">
        <v>830</v>
      </c>
      <c r="C4" s="979" t="s">
        <v>1754</v>
      </c>
      <c r="D4" s="979" t="s">
        <v>1755</v>
      </c>
      <c r="E4" s="979" t="s">
        <v>1754</v>
      </c>
      <c r="F4" s="979" t="s">
        <v>1547</v>
      </c>
      <c r="G4" s="980" t="s">
        <v>1761</v>
      </c>
      <c r="H4" s="807" t="s">
        <v>1766</v>
      </c>
    </row>
    <row r="5" spans="1:10">
      <c r="A5" s="981" t="s">
        <v>1768</v>
      </c>
      <c r="B5" s="981" t="s">
        <v>1762</v>
      </c>
      <c r="C5" s="519" t="s">
        <v>1650</v>
      </c>
      <c r="D5" s="519" t="s">
        <v>1548</v>
      </c>
      <c r="E5" s="519" t="s">
        <v>1552</v>
      </c>
      <c r="F5" s="982">
        <v>0</v>
      </c>
      <c r="G5" s="980" t="s">
        <v>1756</v>
      </c>
      <c r="H5" s="983" t="str">
        <f>IF(AND(ISBLANK('BA01'!D43),ISBLANK('AF01'!D34)),"W trakcie weryfikacji",IF(ROUND((BA01.2.2._A+BA01.3.2._A+BA01.4.1._A+BA01.5.1._A)-(AF01.3._A+AF01.3._B+AF01.3._C+AF01.3._D+AF01.3._E),2)=0, "Weryfikacja formuły OK","Błędna wartość formuły walidacyjnej"))</f>
        <v>Weryfikacja formuły OK</v>
      </c>
    </row>
    <row r="6" spans="1:10" ht="29">
      <c r="A6" s="981" t="s">
        <v>1769</v>
      </c>
      <c r="B6" s="981" t="s">
        <v>1762</v>
      </c>
      <c r="C6" s="519" t="s">
        <v>1650</v>
      </c>
      <c r="D6" s="519" t="s">
        <v>1548</v>
      </c>
      <c r="E6" s="519" t="s">
        <v>1725</v>
      </c>
      <c r="F6" s="982">
        <v>0</v>
      </c>
      <c r="G6" s="980" t="s">
        <v>1756</v>
      </c>
      <c r="H6" s="983" t="str">
        <f>IF(AND(ISBLANK('BA01'!D43),ISBLANK('PW01'!D18)),"W trakcie weryfikacji",IF(ROUND((BA01.2.2._A+BA01.3.2._A+BA01.4.1._A+BA01.5.1._A)-(PW02.6._B+PW02.6._D+PW02.6._F+PW02.6._H+PW02.6._L+PW02.6._N),2)=0, "Weryfikacja formuły OK","Błędna wartość formuły walidacyjnej"))</f>
        <v>Weryfikacja formuły OK</v>
      </c>
    </row>
    <row r="7" spans="1:10" ht="29">
      <c r="A7" s="981" t="s">
        <v>1770</v>
      </c>
      <c r="B7" s="981" t="s">
        <v>1762</v>
      </c>
      <c r="C7" s="519" t="s">
        <v>1650</v>
      </c>
      <c r="D7" s="519" t="s">
        <v>1548</v>
      </c>
      <c r="E7" s="519" t="s">
        <v>1559</v>
      </c>
      <c r="F7" s="982">
        <v>0</v>
      </c>
      <c r="G7" s="980" t="s">
        <v>1756</v>
      </c>
      <c r="H7" s="983" t="str">
        <f>IF(AND(ISBLANK('BA01'!D43),ISBLANK(KPiPN02!D29)),"W trakcie weryfikacji",IF(ROUND((BA01.2.2._A+BA01.3.2._A+BA01.4.1._A+BA01.5.1._A)-(KPiPN02.2._A+KPiPN02.2._D+KPiPN02.2._G+KPiPN02.2._J+KPiPN02.2._M+KPiPN02.2._P),2)=0, "Weryfikacja formuły OK","Błędna wartość formuły walidacyjnej"))</f>
        <v>Weryfikacja formuły OK</v>
      </c>
    </row>
    <row r="8" spans="1:10" ht="29">
      <c r="A8" s="981" t="s">
        <v>1771</v>
      </c>
      <c r="B8" s="981" t="s">
        <v>1762</v>
      </c>
      <c r="C8" s="519" t="s">
        <v>1650</v>
      </c>
      <c r="D8" s="519" t="s">
        <v>1548</v>
      </c>
      <c r="E8" s="519" t="s">
        <v>1729</v>
      </c>
      <c r="F8" s="982">
        <v>0</v>
      </c>
      <c r="G8" s="980" t="s">
        <v>1756</v>
      </c>
      <c r="H8" s="983" t="str">
        <f>IF(AND(ISBLANK('BA01'!D43),ISBLANK('NTP02'!D28)),"W trakcie weryfikacji",IF(ROUND((BA01.2.2._A+BA01.3.2._A+BA01.4.1._A+BA01.5.1._A)-(NTP02.3._B+NTP02.3._C+NTP02.3._D+NTP02.3._E+NTP02.3._F+NTP02.3._FA+NTP02.3._G+NTP02.3._H),2)=0, "Weryfikacja formuły OK","Błędna wartość formuły walidacyjnej"))</f>
        <v>Weryfikacja formuły OK</v>
      </c>
    </row>
    <row r="9" spans="1:10" ht="29">
      <c r="A9" s="981" t="s">
        <v>1772</v>
      </c>
      <c r="B9" s="984" t="s">
        <v>1749</v>
      </c>
      <c r="C9" s="985" t="s">
        <v>1750</v>
      </c>
      <c r="D9" s="985" t="s">
        <v>1598</v>
      </c>
      <c r="E9" s="985" t="s">
        <v>1751</v>
      </c>
      <c r="F9" s="982">
        <v>0</v>
      </c>
      <c r="G9" s="980" t="s">
        <v>1756</v>
      </c>
      <c r="H9" s="983" t="str">
        <f>IF(AND(ISBLANK('FKI01'!D19)),"W trakcie weryfikacji",IF(ROUND((FKI01.1._A)-(FKI01.2._A),2)=0, "Weryfikacja formuły OK","Błędna wartość formuły walidacyjnej"))</f>
        <v>Weryfikacja formuły OK</v>
      </c>
    </row>
    <row r="10" spans="1:10" ht="29">
      <c r="A10" s="981" t="s">
        <v>1773</v>
      </c>
      <c r="B10" s="981" t="s">
        <v>1763</v>
      </c>
      <c r="C10" s="519" t="s">
        <v>1647</v>
      </c>
      <c r="D10" s="519" t="s">
        <v>1548</v>
      </c>
      <c r="E10" s="519" t="s">
        <v>1556</v>
      </c>
      <c r="F10" s="982">
        <v>0</v>
      </c>
      <c r="G10" s="980" t="s">
        <v>1756</v>
      </c>
      <c r="H10" s="983" t="str">
        <f>IF(AND(ISBLANK('BA01'!D43),ISBLANK('AF01'!D34)),"W trakcie weryfikacji",IF(ROUND((BA01.2.1._A+BA01.3.1._A)-(AF01.2._A+AF01.2._B+AF01.2._C+AF01.2._D+AF01.2._E),2)=0, "Weryfikacja formuły OK","Błędna wartość formuły walidacyjnej"))</f>
        <v>Weryfikacja formuły OK</v>
      </c>
    </row>
    <row r="11" spans="1:10" ht="29">
      <c r="A11" s="981" t="s">
        <v>1774</v>
      </c>
      <c r="B11" s="984" t="s">
        <v>1740</v>
      </c>
      <c r="C11" s="985" t="s">
        <v>1741</v>
      </c>
      <c r="D11" s="985" t="s">
        <v>1598</v>
      </c>
      <c r="E11" s="985" t="s">
        <v>1742</v>
      </c>
      <c r="F11" s="982">
        <v>0</v>
      </c>
      <c r="G11" s="980" t="s">
        <v>1756</v>
      </c>
      <c r="H11" s="983" t="str">
        <f>IF(AND(ISBLANK(KPiPN01!D16),ISBLANK('LBA01'!D29)),"W trakcie weryfikacji",IF(ROUND((KPiPN01.3._A)-(LBA01.1._A+LBA01.1._B+LBA01.1._C+LBA01.1._D+LBA01.1._E+LBA01.1._F),2)=0, "Weryfikacja formuły OK","Błędna wartość formuły walidacyjnej"))</f>
        <v>Weryfikacja formuły OK</v>
      </c>
    </row>
    <row r="12" spans="1:10">
      <c r="A12" s="981" t="s">
        <v>1775</v>
      </c>
      <c r="B12" s="981"/>
      <c r="C12" s="986"/>
      <c r="D12" s="519"/>
      <c r="E12" s="519"/>
      <c r="F12" s="982"/>
      <c r="G12" s="980"/>
      <c r="H12" s="983"/>
      <c r="I12" s="987"/>
    </row>
    <row r="13" spans="1:10">
      <c r="A13" s="981" t="s">
        <v>1776</v>
      </c>
      <c r="B13" s="981" t="s">
        <v>1569</v>
      </c>
      <c r="C13" s="986" t="s">
        <v>1888</v>
      </c>
      <c r="D13" s="519" t="s">
        <v>1548</v>
      </c>
      <c r="E13" s="519" t="s">
        <v>1573</v>
      </c>
      <c r="F13" s="982">
        <v>0</v>
      </c>
      <c r="G13" s="980" t="s">
        <v>1756</v>
      </c>
      <c r="H13" s="983" t="str">
        <f>IF(AND(ISBLANK(BP01A!D47),ISBLANK('ZF02'!D37)),"W trakcie weryfikacji",IF(ROUND((BP01A.1.1.1._A+BP01A.1.2.1._A+BP01A.2.1._A)-(ZF02.2._A+ZF02.2._B+ZF02.2._C+ZF02.2._D+ZF02.2._E),2)=0, "Weryfikacja formuły OK","Błędna wartość formuły walidacyjnej"))</f>
        <v>Weryfikacja formuły OK</v>
      </c>
      <c r="I13" s="987"/>
    </row>
    <row r="14" spans="1:10" ht="58">
      <c r="A14" s="981" t="s">
        <v>1777</v>
      </c>
      <c r="B14" s="981" t="s">
        <v>1764</v>
      </c>
      <c r="C14" s="986" t="s">
        <v>1889</v>
      </c>
      <c r="D14" s="519" t="s">
        <v>1548</v>
      </c>
      <c r="E14" s="519" t="s">
        <v>1572</v>
      </c>
      <c r="F14" s="982">
        <v>0</v>
      </c>
      <c r="G14" s="980" t="s">
        <v>1756</v>
      </c>
      <c r="H14" s="983" t="str">
        <f>IF(AND(ISBLANK(BP01A!D47),ISBLANK('ZF01'!D30)),"W trakcie weryfikacji",IF(ROUND((BP01A.1.1.3._A+BP01A.1.2.3._A+BP01A.2.3._A)-(ZF01.4._A+ZF01.4._B+ZF01.4._C+ZF01.4._D+ZF01.4._E+ZF01.4._F+ZF01.4._G+ZF01.4._H+ZF01.4._I+ZF01.4._J+ZF01.4._K+ZF01.4._L+ZF01.4._M+ZF01.4._N+ZF01.1._A+ZF01.1._C+ZF01.1._E+ZF01.1._G+ZF01.1._I+ZF01.1._K+ZF01.1._M),2)=0, "Weryfikacja formuły OK","Błędna wartość formuły walidacyjnej"))</f>
        <v>Weryfikacja formuły OK</v>
      </c>
      <c r="I14" s="987"/>
    </row>
    <row r="15" spans="1:10" ht="29">
      <c r="A15" s="981" t="s">
        <v>1778</v>
      </c>
      <c r="B15" s="981" t="s">
        <v>1764</v>
      </c>
      <c r="C15" s="986" t="s">
        <v>1889</v>
      </c>
      <c r="D15" s="519" t="s">
        <v>1548</v>
      </c>
      <c r="E15" s="519" t="s">
        <v>1575</v>
      </c>
      <c r="F15" s="982">
        <v>0</v>
      </c>
      <c r="G15" s="980" t="s">
        <v>1756</v>
      </c>
      <c r="H15" s="983" t="str">
        <f>IF(AND(ISBLANK(BP01A!D47),ISBLANK('ZF02'!D37)),"W trakcie weryfikacji",IF(ROUND((BP01A.1.1.3._A+BP01A.1.2.3._A+BP01A.2.3._A)-(ZF02.4._A+ZF02.4._B+ZF02.4._C+ZF02.4._D+ZF02.4._E+ZF02.1._A+ZF02.1._B+ZF02.1._C+ZF02.1._D+ZF02.1._E),2)=0, "Weryfikacja formuły OK","Błędna wartość formuły walidacyjnej"))</f>
        <v>Weryfikacja formuły OK</v>
      </c>
      <c r="I15" s="987"/>
    </row>
    <row r="16" spans="1:10" ht="59.25" customHeight="1">
      <c r="A16" s="981" t="s">
        <v>1779</v>
      </c>
      <c r="B16" s="981" t="s">
        <v>1764</v>
      </c>
      <c r="C16" s="986" t="s">
        <v>1889</v>
      </c>
      <c r="D16" s="519" t="s">
        <v>1548</v>
      </c>
      <c r="E16" s="980" t="s">
        <v>1921</v>
      </c>
      <c r="F16" s="982">
        <v>0</v>
      </c>
      <c r="G16" s="980" t="s">
        <v>1756</v>
      </c>
      <c r="H16" s="983" t="str">
        <f>IF(AND(ISBLANK(BP01A!D47),ISBLANK('ZF03'!D37)),"W trakcie weryfikacji",IF(ROUND((BP01A.1.1.3._A+BP01A.1.2.3._A+BP01A.2.3._A)-(ZF03.4._A+ZF03.4._B+ZF03.4._C+ZF03.4._D+ZF03.4._E+ZF03.4._F+ZF03.4._FA+ZF03.4._G+ZF03.4._H+ZF03.1._A+ZF03.1._B),2)=0, "Weryfikacja formuły OK","Błędna wartość formuły walidacyjnej"))</f>
        <v>Weryfikacja formuły OK</v>
      </c>
      <c r="I16" s="987"/>
      <c r="J16" s="988"/>
    </row>
    <row r="17" spans="1:10" ht="43.5">
      <c r="A17" s="981" t="s">
        <v>1780</v>
      </c>
      <c r="B17" s="981" t="s">
        <v>1764</v>
      </c>
      <c r="C17" s="986" t="s">
        <v>1889</v>
      </c>
      <c r="D17" s="519" t="s">
        <v>1548</v>
      </c>
      <c r="E17" s="980" t="s">
        <v>1920</v>
      </c>
      <c r="F17" s="982">
        <v>0</v>
      </c>
      <c r="G17" s="980" t="s">
        <v>1756</v>
      </c>
      <c r="H17" s="983" t="str">
        <f>IF(AND(ISBLANK(BP01A!D47),ISBLANK('ZF04'!D37)),"W trakcie weryfikacji",IF(ROUND((BP01A.1.1.3._A+BP01A.1.2.3._A+BP01A.2.3._A)-(ZF04.4._A+ZF04.4._B+ZF04.4._C+ZF04.4._D+ZF04.4._E+ZF04.4._F+ZF04.4._FA+ZF04.4._G+ZF04.4._H+ZF04.1._A+ZF04.1._B),2)=0, "Weryfikacja formuły OK","Błędna wartość formuły walidacyjnej"))</f>
        <v>Weryfikacja formuły OK</v>
      </c>
      <c r="I17" s="987"/>
      <c r="J17" s="988"/>
    </row>
    <row r="18" spans="1:10">
      <c r="A18" s="981" t="s">
        <v>1781</v>
      </c>
      <c r="B18" s="981" t="s">
        <v>1765</v>
      </c>
      <c r="C18" s="519" t="s">
        <v>1649</v>
      </c>
      <c r="D18" s="519" t="s">
        <v>1548</v>
      </c>
      <c r="E18" s="519" t="s">
        <v>1554</v>
      </c>
      <c r="F18" s="982">
        <v>0</v>
      </c>
      <c r="G18" s="980" t="s">
        <v>1756</v>
      </c>
      <c r="H18" s="983" t="str">
        <f>IF(AND(ISBLANK('BA01'!D43),ISBLANK('AF01'!D34)),"W trakcie weryfikacji",IF(ROUND((BA01.2.3._A+BA01.3.3._A+BA01.4.2._A+BA01.5.2._A)-(AF01.4._A+AF01.4._B+AF01.4._C+AF01.4._D+AF01.4._E),2)=0, "Weryfikacja formuły OK","Błędna wartość formuły walidacyjnej"))</f>
        <v>Weryfikacja formuły OK</v>
      </c>
    </row>
    <row r="19" spans="1:10" ht="29">
      <c r="A19" s="981" t="s">
        <v>1782</v>
      </c>
      <c r="B19" s="981" t="s">
        <v>1765</v>
      </c>
      <c r="C19" s="519" t="s">
        <v>1649</v>
      </c>
      <c r="D19" s="519" t="s">
        <v>1548</v>
      </c>
      <c r="E19" s="519" t="s">
        <v>1927</v>
      </c>
      <c r="F19" s="982">
        <v>0</v>
      </c>
      <c r="G19" s="980" t="s">
        <v>1756</v>
      </c>
      <c r="H19" s="983" t="str">
        <f>IF(AND(ISBLANK('BA01'!D43),ISBLANK(KPiPN01!D16)),"W trakcie weryfikacji",IF(ROUND((BA01.2.3._A+BA01.3.3._A+BA01.4.2._A+BA01.5.2._A)-(KPiPN01.6._A+KPiPN01.6._B+KPiPN01.6._C+KPiPN01.6._E+KPiPN01.6._F),2)=0, "Weryfikacja formuły OK","Błędna wartość formuły walidacyjnej"))</f>
        <v>Weryfikacja formuły OK</v>
      </c>
    </row>
    <row r="20" spans="1:10" ht="29">
      <c r="A20" s="981" t="s">
        <v>1783</v>
      </c>
      <c r="B20" s="981" t="s">
        <v>1765</v>
      </c>
      <c r="C20" s="519" t="s">
        <v>1649</v>
      </c>
      <c r="D20" s="519" t="s">
        <v>1548</v>
      </c>
      <c r="E20" s="519" t="s">
        <v>1558</v>
      </c>
      <c r="F20" s="982">
        <v>0</v>
      </c>
      <c r="G20" s="980" t="s">
        <v>1756</v>
      </c>
      <c r="H20" s="983" t="str">
        <f>IF(AND(ISBLANK('BA01'!D43),ISBLANK(KPiPN02!D29)),"W trakcie weryfikacji",IF(ROUND((BA01.2.3._A+BA01.3.3._A+BA01.4.2._A+BA01.5.2._A)-(KPiPN02.1._A+KPiPN02.1._D+KPiPN02.1._G+KPiPN02.1._J+KPiPN02.1._M+KPiPN02.1._P),2)=0, "Weryfikacja formuły OK","Błędna wartość formuły walidacyjnej"))</f>
        <v>Weryfikacja formuły OK</v>
      </c>
    </row>
    <row r="21" spans="1:10" ht="72.5">
      <c r="A21" s="981" t="s">
        <v>1784</v>
      </c>
      <c r="B21" s="981" t="s">
        <v>1765</v>
      </c>
      <c r="C21" s="519" t="s">
        <v>1649</v>
      </c>
      <c r="D21" s="519" t="s">
        <v>1548</v>
      </c>
      <c r="E21" s="519" t="s">
        <v>1932</v>
      </c>
      <c r="F21" s="982">
        <v>0</v>
      </c>
      <c r="G21" s="980" t="s">
        <v>1756</v>
      </c>
      <c r="H21" s="983" t="str">
        <f>IF(AND(ISBLANK('BA01'!D43),ISBLANK('NTP02'!D28)),"W trakcie weryfikacji",IF(ROUND((BA01.2.3._A+BA01.3.3._A+BA01.4.2._A+BA01.5.2._A)-(NTP02.1._B+NTP02.1._C+NTP02.1._D+NTP02.1._E+NTP02.1._F+NTP02.1._FA+NTP02.1._G+NTP02.1._H+NTP02.2._B+NTP02.2._C+NTP02.2._D+NTP02.2._E+NTP02.2._F+NTP02.2._FA+NTP02.2._G+NTP02.2._H),2)=0, "Weryfikacja formuły OK","Błędna wartość formuły walidacyjnej"))</f>
        <v>Weryfikacja formuły OK</v>
      </c>
    </row>
    <row r="22" spans="1:10" ht="43.5">
      <c r="A22" s="981" t="s">
        <v>1785</v>
      </c>
      <c r="B22" s="981" t="s">
        <v>1570</v>
      </c>
      <c r="C22" s="986" t="s">
        <v>1890</v>
      </c>
      <c r="D22" s="519" t="s">
        <v>1548</v>
      </c>
      <c r="E22" s="519" t="s">
        <v>1571</v>
      </c>
      <c r="F22" s="982">
        <v>0</v>
      </c>
      <c r="G22" s="980" t="s">
        <v>1756</v>
      </c>
      <c r="H22" s="983" t="str">
        <f>IF(AND(ISBLANK(BP01A!D47),ISBLANK('ZF01'!D30)),"W trakcie weryfikacji",IF(ROUND((BP01A.1.1.2._A+BP01A.1.2.2._A+BP01A.2.2._A)-(ZF01.3._C+ZF01.3._D+ZF01.3._E+ZF01.3._F+ZF01.3._G+ZF01.3._H+ZF01.3._I+ZF01.3._J+ZF01.3._K+ZF01.3._L+ZF01.3._M+ZF01.3._N),2)=0, "Weryfikacja formuły OK","Błędna wartość formuły walidacyjnej"))</f>
        <v>Weryfikacja formuły OK</v>
      </c>
      <c r="I22" s="987"/>
    </row>
    <row r="23" spans="1:10">
      <c r="A23" s="981" t="s">
        <v>1786</v>
      </c>
      <c r="B23" s="981" t="s">
        <v>1570</v>
      </c>
      <c r="C23" s="986" t="s">
        <v>1890</v>
      </c>
      <c r="D23" s="519" t="s">
        <v>1548</v>
      </c>
      <c r="E23" s="519" t="s">
        <v>1574</v>
      </c>
      <c r="F23" s="982">
        <v>0</v>
      </c>
      <c r="G23" s="980" t="s">
        <v>1756</v>
      </c>
      <c r="H23" s="983" t="str">
        <f>IF(AND(ISBLANK(BP01A!D47),ISBLANK('ZF02'!D37)),"W trakcie weryfikacji",IF(ROUND((BP01A.1.1.2._A+BP01A.1.2.2._A+BP01A.2.2._A)-(ZF02.3._A+ZF02.3._B+ZF02.3._C+ZF02.3._D+ZF02.3._E),2)=0, "Weryfikacja formuły OK","Błędna wartość formuły walidacyjnej"))</f>
        <v>Weryfikacja formuły OK</v>
      </c>
      <c r="I23" s="987"/>
    </row>
    <row r="24" spans="1:10" ht="29">
      <c r="A24" s="981" t="s">
        <v>1787</v>
      </c>
      <c r="B24" s="981" t="s">
        <v>1570</v>
      </c>
      <c r="C24" s="986" t="s">
        <v>1890</v>
      </c>
      <c r="D24" s="519" t="s">
        <v>1548</v>
      </c>
      <c r="E24" s="519" t="s">
        <v>1937</v>
      </c>
      <c r="F24" s="982">
        <v>0</v>
      </c>
      <c r="G24" s="980" t="s">
        <v>1756</v>
      </c>
      <c r="H24" s="983" t="str">
        <f>IF(AND(ISBLANK(BP01A!D47),ISBLANK('ZF03'!D37)),"W trakcie weryfikacji",IF(ROUND((BP01A.1.1.2._A+BP01A.1.2.2._A+BP01A.2.2._A)-(ZF03.3._A+ZF03.3._B+ZF03.3._C+ZF03.3._D+ZF03.3._E+ZF03.3._F+ZF03.3._FA+ZF03.3._G+ZF03.3._H),2)=0, "Weryfikacja formuły OK","Błędna wartość formuły walidacyjnej"))</f>
        <v>Weryfikacja formuły OK</v>
      </c>
      <c r="I24" s="987"/>
    </row>
    <row r="25" spans="1:10" ht="29">
      <c r="A25" s="981" t="s">
        <v>1788</v>
      </c>
      <c r="B25" s="981" t="s">
        <v>1570</v>
      </c>
      <c r="C25" s="986" t="s">
        <v>1890</v>
      </c>
      <c r="D25" s="519" t="s">
        <v>1548</v>
      </c>
      <c r="E25" s="519" t="s">
        <v>1730</v>
      </c>
      <c r="F25" s="982">
        <v>0</v>
      </c>
      <c r="G25" s="980" t="s">
        <v>1756</v>
      </c>
      <c r="H25" s="983" t="str">
        <f>IF(AND(ISBLANK(BP01A!D47),ISBLANK('ZF04'!D37)),"W trakcie weryfikacji",IF(ROUND((BP01A.1.1.2._A+BP01A.1.2.2._A+BP01A.2.2._A)-(ZF04.3._A+ZF04.3._B+ZF04.3._C+ZF04.3._D+ZF04.3._E+ZF04.3._F+ZF04.3._FA+ZF04.3._G+ZF04.3._H),2)=0, "Weryfikacja formuły OK","Błędna wartość formuły walidacyjnej"))</f>
        <v>Weryfikacja formuły OK</v>
      </c>
      <c r="I25" s="987"/>
    </row>
    <row r="26" spans="1:10">
      <c r="A26" s="981" t="s">
        <v>1789</v>
      </c>
      <c r="B26" s="981" t="s">
        <v>1570</v>
      </c>
      <c r="C26" s="986" t="s">
        <v>1890</v>
      </c>
      <c r="D26" s="519" t="s">
        <v>1548</v>
      </c>
      <c r="E26" s="519" t="s">
        <v>1576</v>
      </c>
      <c r="F26" s="982">
        <v>0</v>
      </c>
      <c r="G26" s="980" t="s">
        <v>1756</v>
      </c>
      <c r="H26" s="983" t="str">
        <f>IF(AND(ISBLANK(BP01A!D47),ISBLANK(ZEPW01!D17)),"W trakcie weryfikacji",IF(ROUND((BP01A.1.1.2._A+BP01A.1.2.2._A+BP01A.2.2._A)-(ZEPW01.6._B+ZEPW01.6._D+ZEPW01.6._F),2)=0, "Weryfikacja formuły OK","Błędna wartość formuły walidacyjnej"))</f>
        <v>Weryfikacja formuły OK</v>
      </c>
      <c r="I26" s="987"/>
    </row>
    <row r="27" spans="1:10">
      <c r="A27" s="981" t="s">
        <v>1790</v>
      </c>
      <c r="B27" s="984"/>
      <c r="C27" s="985"/>
      <c r="D27" s="985"/>
      <c r="E27" s="985"/>
      <c r="F27" s="989"/>
      <c r="G27" s="980"/>
      <c r="H27" s="990"/>
    </row>
    <row r="28" spans="1:10">
      <c r="A28" s="981" t="s">
        <v>1791</v>
      </c>
      <c r="B28" s="984"/>
      <c r="C28" s="985"/>
      <c r="D28" s="985"/>
      <c r="E28" s="985"/>
      <c r="F28" s="989"/>
      <c r="G28" s="980"/>
      <c r="H28" s="983"/>
      <c r="I28" s="987"/>
    </row>
    <row r="29" spans="1:10" ht="43.5">
      <c r="A29" s="981" t="s">
        <v>1792</v>
      </c>
      <c r="B29" s="984" t="s">
        <v>1738</v>
      </c>
      <c r="C29" s="985" t="s">
        <v>1739</v>
      </c>
      <c r="D29" s="985" t="s">
        <v>1598</v>
      </c>
      <c r="E29" s="985" t="s">
        <v>1891</v>
      </c>
      <c r="F29" s="989">
        <v>0</v>
      </c>
      <c r="G29" s="980" t="s">
        <v>1756</v>
      </c>
      <c r="H29" s="990" t="str">
        <f>IF(AND(ISBLANK('FS05'!S58),ISBLANK(FS02A!D21)),"W trakcie weryfikacji",IF(ROUND((SUM('FS05'!H7:H56)+ SUM('FS05'!I7:I56)+ SUM('FS05'!K7:K56))-(FS02A.2.1._A+FS02A.2.2._A+FS02A.2.8._A),2)=0, "Weryfikacja formuły OK","Błędna wartość formuły walidacyjnej"))</f>
        <v>Weryfikacja formuły OK</v>
      </c>
      <c r="I29" s="987"/>
    </row>
    <row r="30" spans="1:10">
      <c r="A30" s="981" t="s">
        <v>1793</v>
      </c>
      <c r="B30" s="991"/>
      <c r="C30" s="985"/>
      <c r="D30" s="985"/>
      <c r="E30" s="985"/>
      <c r="F30" s="989"/>
      <c r="G30" s="980"/>
      <c r="H30" s="990"/>
    </row>
    <row r="31" spans="1:10" ht="43.5">
      <c r="A31" s="981" t="s">
        <v>1794</v>
      </c>
      <c r="B31" s="984" t="s">
        <v>1731</v>
      </c>
      <c r="C31" s="985" t="s">
        <v>1596</v>
      </c>
      <c r="D31" s="985" t="s">
        <v>1598</v>
      </c>
      <c r="E31" s="985" t="s">
        <v>1597</v>
      </c>
      <c r="F31" s="989">
        <v>0</v>
      </c>
      <c r="G31" s="980" t="s">
        <v>1756</v>
      </c>
      <c r="H31" s="983" t="str">
        <f>IF(AND(ISBLANK('RPL01'!D17),ISBLANK('RPL02'!D18)),"W trakcie weryfikacji",IF(ROUND((RPL01.1._A)-(RPL02.2._A),2)=0, "Weryfikacja formuły OK","Błędna wartość formuły walidacyjnej"))</f>
        <v>Weryfikacja formuły OK</v>
      </c>
    </row>
    <row r="32" spans="1:10" ht="58">
      <c r="A32" s="981" t="s">
        <v>1795</v>
      </c>
      <c r="B32" s="984" t="s">
        <v>1735</v>
      </c>
      <c r="C32" s="985" t="s">
        <v>1736</v>
      </c>
      <c r="D32" s="985" t="s">
        <v>1598</v>
      </c>
      <c r="E32" s="985" t="s">
        <v>1737</v>
      </c>
      <c r="F32" s="989">
        <v>0</v>
      </c>
      <c r="G32" s="980" t="s">
        <v>1756</v>
      </c>
      <c r="H32" s="990" t="str">
        <f>IF(AND(ISBLANK('FS05'!S58),ISBLANK('FS04'!D14)),"W trakcie weryfikacji",IF(ROUND((SUM('FS05'!D7:D56)+ SUM('FS05'!E7:E56)+ SUM('FS05'!F7:F56)+ SUM('FS05'!G7:G56))-(FS04.1._A),2)=0, "Weryfikacja formuły OK","Błędna wartość formuły walidacyjnej"))</f>
        <v>Weryfikacja formuły OK</v>
      </c>
    </row>
    <row r="33" spans="1:9">
      <c r="A33" s="981" t="s">
        <v>1796</v>
      </c>
      <c r="B33" s="992"/>
      <c r="C33" s="980" t="s">
        <v>1648</v>
      </c>
      <c r="D33" s="980" t="s">
        <v>1548</v>
      </c>
      <c r="E33" s="980" t="s">
        <v>1557</v>
      </c>
      <c r="F33" s="989">
        <v>0</v>
      </c>
      <c r="G33" s="980" t="s">
        <v>1756</v>
      </c>
      <c r="H33" s="983" t="str">
        <f>IF(AND(ISBLANK('BA01'!D43),ISBLANK('AF01'!D34)),"W trakcie weryfikacji",IF(ROUND((BA01.1._A)-(AF01.1._A+AF01.1._B+AF01.1._C+AF01.1._D+AF01.1._E),2)=0, "Weryfikacja formuły OK","Błędna wartość formuły walidacyjnej"))</f>
        <v>Weryfikacja formuły OK</v>
      </c>
    </row>
    <row r="34" spans="1:9">
      <c r="A34" s="981" t="s">
        <v>1797</v>
      </c>
      <c r="B34" s="992"/>
      <c r="C34" s="980" t="s">
        <v>1640</v>
      </c>
      <c r="D34" s="980" t="s">
        <v>1548</v>
      </c>
      <c r="E34" s="980" t="s">
        <v>1549</v>
      </c>
      <c r="F34" s="989">
        <v>0</v>
      </c>
      <c r="G34" s="980" t="s">
        <v>1756</v>
      </c>
      <c r="H34" s="983" t="str">
        <f>IF(AND(ISBLANK('BA01'!D43),ISBLANK('PAF01'!D14)),"W trakcie weryfikacji",IF(ROUND((BA01.1._A - BA01.1.1._A)-(PAF01.4._A),2)=0, "Weryfikacja formuły OK","Błędna wartość formuły walidacyjnej"))</f>
        <v>Weryfikacja formuły OK</v>
      </c>
    </row>
    <row r="35" spans="1:9">
      <c r="A35" s="981" t="s">
        <v>1798</v>
      </c>
      <c r="B35" s="992"/>
      <c r="C35" s="980" t="s">
        <v>1919</v>
      </c>
      <c r="D35" s="980" t="s">
        <v>1548</v>
      </c>
      <c r="E35" s="980" t="s">
        <v>1892</v>
      </c>
      <c r="F35" s="989">
        <v>0</v>
      </c>
      <c r="G35" s="980" t="s">
        <v>1756</v>
      </c>
      <c r="H35" s="983" t="str">
        <f>IF(AND(ISBLANK('BA01'!D43),ISBLANK(BP01A!D47)),"W trakcie weryfikacji",IF(ROUND((BA01.12._A)-(BP01A.13._A),2)=0, "Weryfikacja formuły OK","Błędna wartość formuły walidacyjnej"))</f>
        <v>Weryfikacja formuły OK</v>
      </c>
    </row>
    <row r="36" spans="1:9">
      <c r="A36" s="981" t="s">
        <v>1799</v>
      </c>
      <c r="B36" s="992"/>
      <c r="C36" s="980" t="s">
        <v>1647</v>
      </c>
      <c r="D36" s="980" t="s">
        <v>1548</v>
      </c>
      <c r="E36" s="980" t="s">
        <v>1724</v>
      </c>
      <c r="F36" s="989">
        <v>0</v>
      </c>
      <c r="G36" s="980" t="s">
        <v>1756</v>
      </c>
      <c r="H36" s="983" t="str">
        <f>IF(AND(ISBLANK('BA01'!D43),ISBLANK('PW01'!D18)),"W trakcie weryfikacji",IF(ROUND((BA01.2.1._A+BA01.3.1._A)-(PW01.7._B+PW01.7._D+PW01.7._F+PW01.7._H),2)=0, "Weryfikacja formuły OK","Błędna wartość formuły walidacyjnej"))</f>
        <v>Weryfikacja formuły OK</v>
      </c>
    </row>
    <row r="37" spans="1:9">
      <c r="A37" s="981" t="s">
        <v>1800</v>
      </c>
      <c r="B37" s="992"/>
      <c r="C37" s="980" t="s">
        <v>1895</v>
      </c>
      <c r="D37" s="980" t="s">
        <v>1548</v>
      </c>
      <c r="E37" s="980" t="s">
        <v>1893</v>
      </c>
      <c r="F37" s="989">
        <v>0</v>
      </c>
      <c r="G37" s="980" t="s">
        <v>1756</v>
      </c>
      <c r="H37" s="983" t="str">
        <f>IF(AND(ISBLANK(BP01A!D47),ISBLANK(RZS01A!D64)),"W trakcie weryfikacji",IF(ROUND((BP01A.12._A)-(RZS01A.19._A),2)=0, "Weryfikacja formuły OK","Błędna wartość formuły walidacyjnej"))</f>
        <v>Weryfikacja formuły OK</v>
      </c>
    </row>
    <row r="38" spans="1:9">
      <c r="A38" s="981" t="s">
        <v>1801</v>
      </c>
      <c r="B38" s="992"/>
      <c r="C38" s="980" t="s">
        <v>1896</v>
      </c>
      <c r="D38" s="980" t="s">
        <v>1548</v>
      </c>
      <c r="E38" s="980" t="s">
        <v>1894</v>
      </c>
      <c r="F38" s="989">
        <v>0</v>
      </c>
      <c r="G38" s="980" t="s">
        <v>1756</v>
      </c>
      <c r="H38" s="983" t="str">
        <f>IF(AND(ISBLANK(BP01A!D47),ISBLANK(FS01A!D18)),"W trakcie weryfikacji",IF(ROUND((BP01A.5.1._A)-(FS01A.2._E),2)=0, "Weryfikacja formuły OK","Błędna wartość formuły walidacyjnej"))</f>
        <v>Weryfikacja formuły OK</v>
      </c>
    </row>
    <row r="39" spans="1:9">
      <c r="A39" s="981" t="s">
        <v>1802</v>
      </c>
      <c r="B39" s="992"/>
      <c r="C39" s="980" t="s">
        <v>1896</v>
      </c>
      <c r="D39" s="980" t="s">
        <v>1548</v>
      </c>
      <c r="E39" s="980" t="s">
        <v>1578</v>
      </c>
      <c r="F39" s="989">
        <v>0</v>
      </c>
      <c r="G39" s="980" t="s">
        <v>1756</v>
      </c>
      <c r="H39" s="983" t="str">
        <f>IF(AND(ISBLANK(BP01A!D47),ISBLANK(FS02A!D21)),"W trakcie weryfikacji",IF(ROUND((BP01A.5.1._A)-(FS02A.1._C),2)=0, "Weryfikacja formuły OK","Błędna wartość formuły walidacyjnej"))</f>
        <v>Weryfikacja formuły OK</v>
      </c>
    </row>
    <row r="40" spans="1:9">
      <c r="A40" s="981" t="s">
        <v>1803</v>
      </c>
      <c r="B40" s="992"/>
      <c r="C40" s="980" t="s">
        <v>1897</v>
      </c>
      <c r="D40" s="980" t="s">
        <v>1548</v>
      </c>
      <c r="E40" s="980" t="s">
        <v>1579</v>
      </c>
      <c r="F40" s="989">
        <v>0</v>
      </c>
      <c r="G40" s="980" t="s">
        <v>1756</v>
      </c>
      <c r="H40" s="983" t="str">
        <f>IF(AND(ISBLANK(FS01A!D18),ISBLANK(FS02A!D21)),"W trakcie weryfikacji",IF(ROUND((FS01A.2._D)-(FS02A.1._B),2)=0, "Weryfikacja formuły OK","Błędna wartość formuły walidacyjnej"))</f>
        <v>Weryfikacja formuły OK</v>
      </c>
      <c r="I40" s="987"/>
    </row>
    <row r="41" spans="1:9">
      <c r="A41" s="981" t="s">
        <v>1804</v>
      </c>
      <c r="B41" s="992"/>
      <c r="C41" s="980" t="s">
        <v>1894</v>
      </c>
      <c r="D41" s="980" t="s">
        <v>1548</v>
      </c>
      <c r="E41" s="980" t="s">
        <v>1578</v>
      </c>
      <c r="F41" s="989">
        <v>0</v>
      </c>
      <c r="G41" s="980" t="s">
        <v>1756</v>
      </c>
      <c r="H41" s="983" t="str">
        <f>IF(AND(ISBLANK(FS01A!D18),ISBLANK(FS02A!D21)),"W trakcie weryfikacji",IF(ROUND((FS01A.2._E)-(FS02A.1._C),2)=0, "Weryfikacja formuły OK","Błędna wartość formuły walidacyjnej"))</f>
        <v>Weryfikacja formuły OK</v>
      </c>
      <c r="I41" s="987"/>
    </row>
    <row r="42" spans="1:9">
      <c r="A42" s="981" t="s">
        <v>1805</v>
      </c>
      <c r="B42" s="992"/>
      <c r="C42" s="980" t="s">
        <v>1928</v>
      </c>
      <c r="D42" s="980" t="s">
        <v>1548</v>
      </c>
      <c r="E42" s="980" t="s">
        <v>1577</v>
      </c>
      <c r="F42" s="989">
        <v>0</v>
      </c>
      <c r="G42" s="980" t="s">
        <v>1756</v>
      </c>
      <c r="H42" s="983" t="str">
        <f>IF(AND(ISBLANK(FS01A!D18),ISBLANK(FS02A!D21)),"W trakcie weryfikacji",IF(ROUND((FS01A.2._E-FS01A.2._D)-(FS02A.1._A),2)=0, "Weryfikacja formuły OK","Błędna wartość formuły walidacyjnej"))</f>
        <v>Weryfikacja formuły OK</v>
      </c>
      <c r="I42" s="987"/>
    </row>
    <row r="43" spans="1:9" ht="29">
      <c r="A43" s="981" t="s">
        <v>1806</v>
      </c>
      <c r="B43" s="992"/>
      <c r="C43" s="980" t="s">
        <v>1712</v>
      </c>
      <c r="D43" s="980" t="s">
        <v>1598</v>
      </c>
      <c r="E43" s="980" t="s">
        <v>1713</v>
      </c>
      <c r="F43" s="989">
        <v>0</v>
      </c>
      <c r="G43" s="980" t="s">
        <v>1756</v>
      </c>
      <c r="H43" s="983" t="str">
        <f>IF(AND(ISBLANK(KPiPN01!D16),ISBLANK('AF01'!D34)),"W trakcie weryfikacji",IF(ROUND((KPiPN01.6._A)-(AF01.4.1._A+AF01.4.1._B+AF01.4.1._C+AF01.4.1._D+AF01.4.1._E),2)=0, "Weryfikacja formuły OK","Błędna wartość formuły walidacyjnej"))</f>
        <v>Weryfikacja formuły OK</v>
      </c>
    </row>
    <row r="44" spans="1:9" ht="29">
      <c r="A44" s="981" t="s">
        <v>1807</v>
      </c>
      <c r="B44" s="992"/>
      <c r="C44" s="980" t="s">
        <v>1716</v>
      </c>
      <c r="D44" s="980" t="s">
        <v>1598</v>
      </c>
      <c r="E44" s="980" t="s">
        <v>1717</v>
      </c>
      <c r="F44" s="989">
        <v>0</v>
      </c>
      <c r="G44" s="980" t="s">
        <v>1756</v>
      </c>
      <c r="H44" s="983" t="str">
        <f>IF(AND(ISBLANK(KPiPN01!D16),ISBLANK('AF01'!D34)),"W trakcie weryfikacji",IF(ROUND((KPiPN01.6._B)-(AF01.4.2._A+AF01.4.2._B+AF01.4.2._C+AF01.4.2._D+AF01.4.2._E),2)=0, "Weryfikacja formuły OK","Błędna wartość formuły walidacyjnej"))</f>
        <v>Weryfikacja formuły OK</v>
      </c>
    </row>
    <row r="45" spans="1:9" ht="29">
      <c r="A45" s="981" t="s">
        <v>1808</v>
      </c>
      <c r="B45" s="992"/>
      <c r="C45" s="980" t="s">
        <v>1718</v>
      </c>
      <c r="D45" s="980" t="s">
        <v>1598</v>
      </c>
      <c r="E45" s="980" t="s">
        <v>1719</v>
      </c>
      <c r="F45" s="989">
        <v>0</v>
      </c>
      <c r="G45" s="980" t="s">
        <v>1756</v>
      </c>
      <c r="H45" s="983" t="str">
        <f>IF(AND(ISBLANK(KPiPN01!D16),ISBLANK('AF01'!D34)),"W trakcie weryfikacji",IF(ROUND((KPiPN01.6._C)-(AF01.4.3._A+AF01.4.3._B+AF01.4.3._C+AF01.4.3._D+AF01.4.3._E),2)=0, "Weryfikacja formuły OK","Błędna wartość formuły walidacyjnej"))</f>
        <v>Weryfikacja formuły OK</v>
      </c>
    </row>
    <row r="46" spans="1:9" ht="29">
      <c r="A46" s="981" t="s">
        <v>1809</v>
      </c>
      <c r="B46" s="992"/>
      <c r="C46" s="980" t="s">
        <v>1714</v>
      </c>
      <c r="D46" s="980" t="s">
        <v>1598</v>
      </c>
      <c r="E46" s="980" t="s">
        <v>1715</v>
      </c>
      <c r="F46" s="989">
        <v>0</v>
      </c>
      <c r="G46" s="980" t="s">
        <v>1756</v>
      </c>
      <c r="H46" s="983" t="str">
        <f>IF(AND(ISBLANK(KPiPN01!D16),ISBLANK('AF01'!D34)),"W trakcie weryfikacji",IF(ROUND((KPiPN01.6._D)-(AF01.4.3.1._A+AF01.4.3.1._B+AF01.4.3.1._C+AF01.4.3.1._D+AF01.4.3.1._E),2)=0, "Weryfikacja formuły OK","Błędna wartość formuły walidacyjnej"))</f>
        <v>Weryfikacja formuły OK</v>
      </c>
    </row>
    <row r="47" spans="1:9" ht="29">
      <c r="A47" s="981" t="s">
        <v>1810</v>
      </c>
      <c r="B47" s="992"/>
      <c r="C47" s="980" t="s">
        <v>1720</v>
      </c>
      <c r="D47" s="980" t="s">
        <v>1598</v>
      </c>
      <c r="E47" s="980" t="s">
        <v>1721</v>
      </c>
      <c r="F47" s="989">
        <v>0</v>
      </c>
      <c r="G47" s="980" t="s">
        <v>1756</v>
      </c>
      <c r="H47" s="983" t="str">
        <f>IF(AND(ISBLANK(KPiPN01!D16),ISBLANK('AF01'!D34)),"W trakcie weryfikacji",IF(ROUND((KPiPN01.6._E)-(AF01.4.4._A+AF01.4.4._B+AF01.4.4._C+AF01.4.4._D+AF01.4.4._E),2)=0, "Weryfikacja formuły OK","Błędna wartość formuły walidacyjnej"))</f>
        <v>Weryfikacja formuły OK</v>
      </c>
    </row>
    <row r="48" spans="1:9" ht="29">
      <c r="A48" s="981" t="s">
        <v>1811</v>
      </c>
      <c r="B48" s="992"/>
      <c r="C48" s="980" t="s">
        <v>1722</v>
      </c>
      <c r="D48" s="980" t="s">
        <v>1598</v>
      </c>
      <c r="E48" s="980" t="s">
        <v>1723</v>
      </c>
      <c r="F48" s="989">
        <v>0</v>
      </c>
      <c r="G48" s="980" t="s">
        <v>1756</v>
      </c>
      <c r="H48" s="983" t="str">
        <f>IF(AND(ISBLANK(KPiPN01!D16),ISBLANK('AF01'!D34)),"W trakcie weryfikacji",IF(ROUND((KPiPN01.6._F)-(AF01.4.5._A+AF01.4.5._B+AF01.4.5._C+AF01.4.5._D+AF01.4.5._E),2)=0, "Weryfikacja formuły OK","Błędna wartość formuły walidacyjnej"))</f>
        <v>Weryfikacja formuły OK</v>
      </c>
    </row>
    <row r="49" spans="1:8" ht="29">
      <c r="A49" s="981" t="s">
        <v>1812</v>
      </c>
      <c r="B49" s="992"/>
      <c r="C49" s="980" t="s">
        <v>1669</v>
      </c>
      <c r="D49" s="980" t="s">
        <v>1598</v>
      </c>
      <c r="E49" s="980" t="s">
        <v>1676</v>
      </c>
      <c r="F49" s="989">
        <v>0</v>
      </c>
      <c r="G49" s="980" t="s">
        <v>1756</v>
      </c>
      <c r="H49" s="983" t="str">
        <f>IF(AND(ISBLANK('PW01'!D18),ISBLANK('AF01'!D34)),"W trakcie weryfikacji",IF(ROUND((PW01.7._B)-(AF01.2.1._A+AF01.2.1._B+AF01.2.1._C+AF01.2.1._D+AF01.2.1._E),2)=0, "Weryfikacja formuły OK","Błędna wartość formuły walidacyjnej"))</f>
        <v>Weryfikacja formuły OK</v>
      </c>
    </row>
    <row r="50" spans="1:8" ht="29">
      <c r="A50" s="981" t="s">
        <v>1813</v>
      </c>
      <c r="B50" s="992"/>
      <c r="C50" s="980" t="s">
        <v>1670</v>
      </c>
      <c r="D50" s="980" t="s">
        <v>1598</v>
      </c>
      <c r="E50" s="980" t="s">
        <v>1677</v>
      </c>
      <c r="F50" s="989">
        <v>0</v>
      </c>
      <c r="G50" s="980" t="s">
        <v>1756</v>
      </c>
      <c r="H50" s="983" t="str">
        <f>IF(AND(ISBLANK('PW01'!D18),ISBLANK('AF01'!D34)),"W trakcie weryfikacji",IF(ROUND((PW01.7._D)-(AF01.2.2._A+AF01.2.2._B+AF01.2.2._C+AF01.2.2._D+AF01.2.2._E),2)=0, "Weryfikacja formuły OK","Błędna wartość formuły walidacyjnej"))</f>
        <v>Weryfikacja formuły OK</v>
      </c>
    </row>
    <row r="51" spans="1:8" ht="29">
      <c r="A51" s="981" t="s">
        <v>1814</v>
      </c>
      <c r="B51" s="992"/>
      <c r="C51" s="980" t="s">
        <v>1672</v>
      </c>
      <c r="D51" s="980" t="s">
        <v>1598</v>
      </c>
      <c r="E51" s="980" t="s">
        <v>1678</v>
      </c>
      <c r="F51" s="989">
        <v>0</v>
      </c>
      <c r="G51" s="980" t="s">
        <v>1756</v>
      </c>
      <c r="H51" s="983" t="str">
        <f>IF(AND(ISBLANK('PW01'!D18),ISBLANK('AF01'!D34)),"W trakcie weryfikacji",IF(ROUND((PW01.7._F)-(AF01.2.3._A+AF01.2.3._B+AF01.2.3._C+AF01.2.3._D+AF01.2.3._E),2)=0, "Weryfikacja formuły OK","Błędna wartość formuły walidacyjnej"))</f>
        <v>Weryfikacja formuły OK</v>
      </c>
    </row>
    <row r="52" spans="1:8" ht="29">
      <c r="A52" s="981" t="s">
        <v>1815</v>
      </c>
      <c r="B52" s="992"/>
      <c r="C52" s="980" t="s">
        <v>1674</v>
      </c>
      <c r="D52" s="980" t="s">
        <v>1598</v>
      </c>
      <c r="E52" s="980" t="s">
        <v>1679</v>
      </c>
      <c r="F52" s="989">
        <v>0</v>
      </c>
      <c r="G52" s="980" t="s">
        <v>1756</v>
      </c>
      <c r="H52" s="983" t="str">
        <f>IF(AND(ISBLANK('PW01'!D18),ISBLANK('AF01'!D34)),"W trakcie weryfikacji",IF(ROUND((PW01.7._H)-(AF01.2.4._A+AF01.2.4._B+AF01.2.4._C+AF01.2.4._D+AF01.2.4._E),2)=0, "Weryfikacja formuły OK","Błędna wartość formuły walidacyjnej"))</f>
        <v>Weryfikacja formuły OK</v>
      </c>
    </row>
    <row r="53" spans="1:8" ht="29">
      <c r="A53" s="981" t="s">
        <v>1816</v>
      </c>
      <c r="B53" s="992"/>
      <c r="C53" s="980" t="s">
        <v>1694</v>
      </c>
      <c r="D53" s="980" t="s">
        <v>1598</v>
      </c>
      <c r="E53" s="980" t="s">
        <v>1708</v>
      </c>
      <c r="F53" s="989">
        <v>0</v>
      </c>
      <c r="G53" s="980" t="s">
        <v>1756</v>
      </c>
      <c r="H53" s="983" t="str">
        <f>IF(AND(ISBLANK('PW02'!D18),ISBLANK('AF01'!D34)),"W trakcie weryfikacji",IF(ROUND((PW02.6._B)-(AF01.3.1._A+AF01.3.1._B+AF01.3.1._C+AF01.3.1._D+AF01.3.1._E),2)=0, "Weryfikacja formuły OK","Błędna wartość formuły walidacyjnej"))</f>
        <v>Weryfikacja formuły OK</v>
      </c>
    </row>
    <row r="54" spans="1:8" ht="29">
      <c r="A54" s="981" t="s">
        <v>1817</v>
      </c>
      <c r="B54" s="992"/>
      <c r="C54" s="980" t="s">
        <v>1696</v>
      </c>
      <c r="D54" s="980" t="s">
        <v>1598</v>
      </c>
      <c r="E54" s="980" t="s">
        <v>1709</v>
      </c>
      <c r="F54" s="989">
        <v>0</v>
      </c>
      <c r="G54" s="980" t="s">
        <v>1756</v>
      </c>
      <c r="H54" s="983" t="str">
        <f>IF(AND(ISBLANK('PW02'!D18),ISBLANK('AF01'!D34)),"W trakcie weryfikacji",IF(ROUND((PW02.6._D)-(AF01.3.2._A+AF01.3.2._B+AF01.3.2._C+AF01.3.2._D+AF01.3.2._E),2)=0, "Weryfikacja formuły OK","Błędna wartość formuły walidacyjnej"))</f>
        <v>Weryfikacja formuły OK</v>
      </c>
    </row>
    <row r="55" spans="1:8" ht="29">
      <c r="A55" s="981" t="s">
        <v>1818</v>
      </c>
      <c r="B55" s="992"/>
      <c r="C55" s="980" t="s">
        <v>1704</v>
      </c>
      <c r="D55" s="980" t="s">
        <v>1598</v>
      </c>
      <c r="E55" s="980" t="s">
        <v>1710</v>
      </c>
      <c r="F55" s="989">
        <v>0</v>
      </c>
      <c r="G55" s="980" t="s">
        <v>1756</v>
      </c>
      <c r="H55" s="983" t="str">
        <f>IF(AND(ISBLANK('PW02'!D18),ISBLANK('AF01'!D34)),"W trakcie weryfikacji",IF(ROUND((PW02.6._L)-(AF01.3.5._A+AF01.3.5._B+AF01.3.5._C+AF01.3.5._D+AF01.3.5._E),2)=0, "Weryfikacja formuły OK","Błędna wartość formuły walidacyjnej"))</f>
        <v>Weryfikacja formuły OK</v>
      </c>
    </row>
    <row r="56" spans="1:8" ht="29">
      <c r="A56" s="981" t="s">
        <v>1819</v>
      </c>
      <c r="B56" s="992"/>
      <c r="C56" s="980" t="s">
        <v>1706</v>
      </c>
      <c r="D56" s="980" t="s">
        <v>1598</v>
      </c>
      <c r="E56" s="980" t="s">
        <v>1711</v>
      </c>
      <c r="F56" s="989">
        <v>0</v>
      </c>
      <c r="G56" s="980" t="s">
        <v>1756</v>
      </c>
      <c r="H56" s="983" t="str">
        <f>IF(AND(ISBLANK('PW02'!D18),ISBLANK('AF01'!D34)),"W trakcie weryfikacji",IF(ROUND((PW02.6._N)-(AF01.3.6._A+AF01.3.6._B+AF01.3.6._C+AF01.3.6._D+AF01.3.6._E),2)=0, "Weryfikacja formuły OK","Błędna wartość formuły walidacyjnej"))</f>
        <v>Weryfikacja formuły OK</v>
      </c>
    </row>
    <row r="57" spans="1:8" ht="72.5">
      <c r="A57" s="981" t="s">
        <v>1820</v>
      </c>
      <c r="B57" s="984" t="s">
        <v>1746</v>
      </c>
      <c r="C57" s="985" t="s">
        <v>1747</v>
      </c>
      <c r="D57" s="985" t="s">
        <v>1598</v>
      </c>
      <c r="E57" s="985" t="s">
        <v>1748</v>
      </c>
      <c r="F57" s="982">
        <v>0</v>
      </c>
      <c r="G57" s="980" t="s">
        <v>1756</v>
      </c>
      <c r="H57" s="983" t="str">
        <f>IF(AND(ISBLANK('PAF01'!D14),ISBLANK('RO01'!D11)),"W trakcie weryfikacji",IF(ROUND((PAF01.2._A-PAF01.2.1._A)-(RO01.1._A),2)=0, "Weryfikacja formuły OK","Błędna wartość formuły walidacyjnej"))</f>
        <v>Weryfikacja formuły OK</v>
      </c>
    </row>
    <row r="58" spans="1:8" ht="58">
      <c r="A58" s="981" t="s">
        <v>1821</v>
      </c>
      <c r="B58" s="984" t="s">
        <v>1743</v>
      </c>
      <c r="C58" s="985" t="s">
        <v>1744</v>
      </c>
      <c r="D58" s="985" t="s">
        <v>1598</v>
      </c>
      <c r="E58" s="985" t="s">
        <v>1745</v>
      </c>
      <c r="F58" s="982">
        <v>0</v>
      </c>
      <c r="G58" s="980" t="s">
        <v>1756</v>
      </c>
      <c r="H58" s="983" t="str">
        <f>IF(AND(ISBLANK('RO01'!D11),ISBLANK('PAF01'!D14)),"W trakcie weryfikacji",IF(ROUND((RO01.1._A+RO01.3._A)-(PAF01.2._A),2)=0, "Weryfikacja formuły OK","Błędna wartość formuły walidacyjnej"))</f>
        <v>Weryfikacja formuły OK</v>
      </c>
    </row>
    <row r="59" spans="1:8" ht="29">
      <c r="A59" s="984" t="s">
        <v>1822</v>
      </c>
      <c r="B59" s="984" t="s">
        <v>1732</v>
      </c>
      <c r="C59" s="985" t="s">
        <v>1733</v>
      </c>
      <c r="D59" s="985" t="s">
        <v>1598</v>
      </c>
      <c r="E59" s="985" t="s">
        <v>1734</v>
      </c>
      <c r="F59" s="989">
        <v>0</v>
      </c>
      <c r="G59" s="980" t="s">
        <v>1757</v>
      </c>
      <c r="H59" s="990" t="str">
        <f>IF(AND(ISBLANK('ZF05'!D58),ISBLANK('DBT01'!D24)),"W trakcie weryfikacji",IF(ROUND((SUM('ZF05'!D7:D56))-(DBT01.13._A+DBT01.13._B+DBT01.13._C+DBT01.13._D+DBT01.13._E+DBT01.13._F+DBT01.13._G+DBT01.13._H),2)=0, "Weryfikacja formuły OK","Błędna wartość formuły walidacyjnej"))</f>
        <v>Weryfikacja formuły OK</v>
      </c>
    </row>
    <row r="60" spans="1:8" ht="29">
      <c r="A60" s="981" t="s">
        <v>1823</v>
      </c>
      <c r="B60" s="981" t="s">
        <v>1551</v>
      </c>
      <c r="C60" s="519" t="s">
        <v>1650</v>
      </c>
      <c r="D60" s="519" t="s">
        <v>1548</v>
      </c>
      <c r="E60" s="519" t="s">
        <v>1933</v>
      </c>
      <c r="F60" s="982">
        <v>0</v>
      </c>
      <c r="G60" s="980" t="s">
        <v>1757</v>
      </c>
      <c r="H60" s="983" t="str">
        <f>IF(AND(ISBLANK('BA01'!D43),ISBLANK('NTP01'!D28)),"W trakcie weryfikacji",IF(ROUND((BA01.2.2._A+BA01.3.2._A+BA01.4.1._A+BA01.5.1._A)-(NTP01.3._B+NTP01.3._C+NTP01.3._D+NTP01.3._E+NTP01.3._F+NTP01.3._FA+NTP01.3._G+NTP01.3._H),2)=0, "Weryfikacja formuły OK","Błędna wartość formuły walidacyjnej"))</f>
        <v>Weryfikacja formuły OK</v>
      </c>
    </row>
    <row r="61" spans="1:8">
      <c r="A61" s="984" t="s">
        <v>1824</v>
      </c>
      <c r="B61" s="981" t="s">
        <v>1551</v>
      </c>
      <c r="C61" s="519" t="s">
        <v>1650</v>
      </c>
      <c r="D61" s="519" t="s">
        <v>1548</v>
      </c>
      <c r="E61" s="519" t="s">
        <v>1564</v>
      </c>
      <c r="F61" s="982">
        <v>0</v>
      </c>
      <c r="G61" s="980" t="s">
        <v>1757</v>
      </c>
      <c r="H61" s="983" t="str">
        <f>IF(AND(ISBLANK('BA01'!D43),ISBLANK(UWAF02!D34)),"W trakcie weryfikacji",IF(ROUND((BA01.2.2._A+BA01.3.2._A+BA01.4.1._A+BA01.5.1._A)-(UWAF02.2._F),2)=0, "Weryfikacja formuły OK","Błędna wartość formuły walidacyjnej"))</f>
        <v>Weryfikacja formuły OK</v>
      </c>
    </row>
    <row r="62" spans="1:8">
      <c r="A62" s="981" t="s">
        <v>1825</v>
      </c>
      <c r="B62" s="981" t="s">
        <v>1555</v>
      </c>
      <c r="C62" s="519" t="s">
        <v>1647</v>
      </c>
      <c r="D62" s="519" t="s">
        <v>1548</v>
      </c>
      <c r="E62" s="519" t="s">
        <v>1563</v>
      </c>
      <c r="F62" s="982">
        <v>0</v>
      </c>
      <c r="G62" s="980" t="s">
        <v>1757</v>
      </c>
      <c r="H62" s="983" t="str">
        <f>IF(AND(ISBLANK('BA01'!D43),ISBLANK(UWAF02!D34)),"W trakcie weryfikacji",IF(ROUND((BA01.2.1._A+BA01.3.1._A)-(UWAF02.1._F),2)=0, "Weryfikacja formuły OK","Błędna wartość formuły walidacyjnej"))</f>
        <v>Weryfikacja formuły OK</v>
      </c>
    </row>
    <row r="63" spans="1:8" ht="58">
      <c r="A63" s="984" t="s">
        <v>1826</v>
      </c>
      <c r="B63" s="981" t="s">
        <v>1553</v>
      </c>
      <c r="C63" s="519" t="s">
        <v>1649</v>
      </c>
      <c r="D63" s="519" t="s">
        <v>1548</v>
      </c>
      <c r="E63" s="519" t="s">
        <v>1934</v>
      </c>
      <c r="F63" s="982">
        <v>0</v>
      </c>
      <c r="G63" s="980" t="s">
        <v>1757</v>
      </c>
      <c r="H63" s="983" t="str">
        <f>IF(AND(ISBLANK('BA01'!D43),ISBLANK('NTP01'!D28)),"W trakcie weryfikacji",IF(ROUND((BA01.2.3._A+BA01.3.3._A+BA01.4.2._A+BA01.5.2._A)-(NTP01.1._B+NTP01.1._C+NTP01.1._D+NTP01.1._E+NTP01.1._F+NTP01.1._FA+NTP01.1._G+NTP01.1._H+NTP01.2._B+NTP01.2._C+NTP01.2._D+NTP01.2._E+NTP01.2._F+NTP01.2._FA+NTP01.2._G+NTP01.2._H),2)=0, "Weryfikacja formuły OK","Błędna wartość formuły walidacyjnej"))</f>
        <v>Weryfikacja formuły OK</v>
      </c>
    </row>
    <row r="64" spans="1:8">
      <c r="A64" s="981" t="s">
        <v>1827</v>
      </c>
      <c r="B64" s="981" t="s">
        <v>1553</v>
      </c>
      <c r="C64" s="519" t="s">
        <v>1649</v>
      </c>
      <c r="D64" s="519" t="s">
        <v>1548</v>
      </c>
      <c r="E64" s="519" t="s">
        <v>1565</v>
      </c>
      <c r="F64" s="982">
        <v>0</v>
      </c>
      <c r="G64" s="980" t="s">
        <v>1757</v>
      </c>
      <c r="H64" s="983" t="str">
        <f>IF(AND(ISBLANK('BA01'!D43),ISBLANK(UWAF02!D34)),"W trakcie weryfikacji",IF(ROUND((BA01.2.3._A+BA01.3.3._A+BA01.4.2._A+BA01.5.2._A)-(UWAF02.3._F),2)=0, "Weryfikacja formuły OK","Błędna wartość formuły walidacyjnej"))</f>
        <v>Weryfikacja formuły OK</v>
      </c>
    </row>
    <row r="65" spans="1:9" ht="58">
      <c r="A65" s="984" t="s">
        <v>1828</v>
      </c>
      <c r="B65" s="981" t="s">
        <v>1569</v>
      </c>
      <c r="C65" s="986" t="s">
        <v>1888</v>
      </c>
      <c r="D65" s="519" t="s">
        <v>1548</v>
      </c>
      <c r="E65" s="519" t="s">
        <v>1752</v>
      </c>
      <c r="F65" s="982">
        <v>0</v>
      </c>
      <c r="G65" s="980" t="s">
        <v>1757</v>
      </c>
      <c r="H65" s="983" t="str">
        <f>IF(AND(ISBLANK(BP01A!D47),ISBLANK('ZF03'!D37)),"W trakcie weryfikacji",IF(ROUND((BP01A.1.1.1._A+BP01A.1.2.1._A+BP01A.2.1._A)-(ZF03.2._A+ZF03.2._B+ZF03.2._C+ZF03.2._D+ZF03.2._E+ZF03.2._F+ZF03.2._FA+ZF03.2._G+ZF03.2._H+DBT01.1._A+DBT01.1._B+DBT01.1._C+DBT01.1._D+DBT01.1._E+DBT01.1._F+DBT01.1._G+DBT01.1._H),2)=0, "Weryfikacja formuły OK","Błędna wartość formuły walidacyjnej"))</f>
        <v>Weryfikacja formuły OK</v>
      </c>
      <c r="I65" s="987"/>
    </row>
    <row r="66" spans="1:9" ht="58">
      <c r="A66" s="981" t="s">
        <v>1829</v>
      </c>
      <c r="B66" s="981" t="s">
        <v>1569</v>
      </c>
      <c r="C66" s="986" t="s">
        <v>1888</v>
      </c>
      <c r="D66" s="519" t="s">
        <v>1548</v>
      </c>
      <c r="E66" s="519" t="s">
        <v>1753</v>
      </c>
      <c r="F66" s="982">
        <v>0</v>
      </c>
      <c r="G66" s="980" t="s">
        <v>1757</v>
      </c>
      <c r="H66" s="983" t="str">
        <f>IF(AND(ISBLANK(BP01A!D47),ISBLANK('ZF04'!D37)),"W trakcie weryfikacji",IF(ROUND((BP01A.1.1.1._A+BP01A.1.2.1._A+BP01A.2.1._A)-(ZF04.2._A+ZF04.2._B+ZF04.2._C+ZF04.2._D+ZF04.2._E+ZF04.2._F+ZF04.2._FA+ZF04.2._G+ZF04.2._H+DBT01.1._A+DBT01.1._B+DBT01.1._C+DBT01.1._D+DBT01.1._E+DBT01.1._F+DBT01.1._G+DBT01.1._H),2)=0, "Weryfikacja formuły OK","Błędna wartość formuły walidacyjnej"))</f>
        <v>Weryfikacja formuły OK</v>
      </c>
      <c r="I66" s="987"/>
    </row>
    <row r="67" spans="1:9" ht="29">
      <c r="A67" s="984" t="s">
        <v>1830</v>
      </c>
      <c r="B67" s="981"/>
      <c r="C67" s="519" t="s">
        <v>1580</v>
      </c>
      <c r="D67" s="519" t="s">
        <v>1548</v>
      </c>
      <c r="E67" s="519" t="s">
        <v>1581</v>
      </c>
      <c r="F67" s="982">
        <v>0</v>
      </c>
      <c r="G67" s="980" t="s">
        <v>1757</v>
      </c>
      <c r="H67" s="983" t="str">
        <f>IF(AND(ISBLANK('BA01'!D43),ISBLANK(WGAF01!D22)),"W trakcie weryfikacji",IF(ROUND((BA01.2._A)-(WGAF01.1._A+WGAF01.1._B+WGAF01.1._C+WGAF01.1._D+WGAF01.1._E),2)=0, "Weryfikacja formuły OK","Błędna wartość formuły walidacyjnej"))</f>
        <v>Weryfikacja formuły OK</v>
      </c>
    </row>
    <row r="68" spans="1:9">
      <c r="A68" s="981" t="s">
        <v>1831</v>
      </c>
      <c r="B68" s="981"/>
      <c r="C68" s="519" t="s">
        <v>1641</v>
      </c>
      <c r="D68" s="519" t="s">
        <v>1548</v>
      </c>
      <c r="E68" s="519" t="s">
        <v>1631</v>
      </c>
      <c r="F68" s="982">
        <v>0</v>
      </c>
      <c r="G68" s="980" t="s">
        <v>1757</v>
      </c>
      <c r="H68" s="983" t="str">
        <f>IF(AND(ISBLANK('BA01'!D43),ISBLANK('PAF02'!D34)),"W trakcie weryfikacji",IF(ROUND((BA01.2.1._A)-(PAF02.1._B),2)=0, "Weryfikacja formuły OK","Błędna wartość formuły walidacyjnej"))</f>
        <v>Weryfikacja formuły OK</v>
      </c>
    </row>
    <row r="69" spans="1:9">
      <c r="A69" s="984" t="s">
        <v>1832</v>
      </c>
      <c r="B69" s="981"/>
      <c r="C69" s="519" t="s">
        <v>1642</v>
      </c>
      <c r="D69" s="519" t="s">
        <v>1548</v>
      </c>
      <c r="E69" s="519" t="s">
        <v>1632</v>
      </c>
      <c r="F69" s="982">
        <v>0</v>
      </c>
      <c r="G69" s="980" t="s">
        <v>1757</v>
      </c>
      <c r="H69" s="983" t="str">
        <f>IF(AND(ISBLANK('BA01'!D43),ISBLANK('PAF02'!D34)),"W trakcie weryfikacji",IF(ROUND((BA01.2.2._A)-(PAF02.2._B),2)=0, "Weryfikacja formuły OK","Błędna wartość formuły walidacyjnej"))</f>
        <v>Weryfikacja formuły OK</v>
      </c>
    </row>
    <row r="70" spans="1:9">
      <c r="A70" s="981" t="s">
        <v>1833</v>
      </c>
      <c r="B70" s="981"/>
      <c r="C70" s="519" t="s">
        <v>1643</v>
      </c>
      <c r="D70" s="519" t="s">
        <v>1548</v>
      </c>
      <c r="E70" s="519" t="s">
        <v>1633</v>
      </c>
      <c r="F70" s="982">
        <v>0</v>
      </c>
      <c r="G70" s="980" t="s">
        <v>1757</v>
      </c>
      <c r="H70" s="983" t="str">
        <f>IF(AND(ISBLANK('BA01'!D43),ISBLANK('PAF02'!D34)),"W trakcie weryfikacji",IF(ROUND((BA01.2.3._A)-(PAF02.3._B),2)=0, "Weryfikacja formuły OK","Błędna wartość formuły walidacyjnej"))</f>
        <v>Weryfikacja formuły OK</v>
      </c>
    </row>
    <row r="71" spans="1:9">
      <c r="A71" s="984" t="s">
        <v>1834</v>
      </c>
      <c r="B71" s="981"/>
      <c r="C71" s="519" t="s">
        <v>1582</v>
      </c>
      <c r="D71" s="519" t="s">
        <v>1548</v>
      </c>
      <c r="E71" s="519" t="s">
        <v>1560</v>
      </c>
      <c r="F71" s="982">
        <v>0</v>
      </c>
      <c r="G71" s="980" t="s">
        <v>1757</v>
      </c>
      <c r="H71" s="983" t="str">
        <f>IF(AND(ISBLANK('BA01'!D43),ISBLANK(UWAF01!D26)),"W trakcie weryfikacji",IF(ROUND((BA01.3._A)-(UWAF01.1._F),2)=0, "Weryfikacja formuły OK","Błędna wartość formuły walidacyjnej"))</f>
        <v>Weryfikacja formuły OK</v>
      </c>
    </row>
    <row r="72" spans="1:9" ht="29">
      <c r="A72" s="1088" t="s">
        <v>1835</v>
      </c>
      <c r="B72" s="1088"/>
      <c r="C72" s="1088" t="s">
        <v>1582</v>
      </c>
      <c r="D72" s="1088" t="s">
        <v>1548</v>
      </c>
      <c r="E72" s="1088" t="s">
        <v>2001</v>
      </c>
      <c r="F72" s="982">
        <v>0</v>
      </c>
      <c r="G72" s="980" t="s">
        <v>1757</v>
      </c>
      <c r="H72" s="983" t="str">
        <f>IF(AND(ISBLANK('BA01'!D43),ISBLANK(WGAF01!D22)),"W trakcie weryfikacji",IF(ROUND((BA01.3._A)-(WGAF01.2._A+WGAF01.2._B+WGAF01.2._C+WGAF01.2._D+WGAF01.2._E+PAF03.1._E),2)=0, "Weryfikacja formuły OK","Błędna wartość formuły walidacyjnej"))</f>
        <v>Weryfikacja formuły OK</v>
      </c>
    </row>
    <row r="73" spans="1:9">
      <c r="A73" s="984" t="s">
        <v>1836</v>
      </c>
      <c r="B73" s="981"/>
      <c r="C73" s="519" t="s">
        <v>1639</v>
      </c>
      <c r="D73" s="519" t="s">
        <v>1548</v>
      </c>
      <c r="E73" s="519" t="s">
        <v>1634</v>
      </c>
      <c r="F73" s="982">
        <v>0</v>
      </c>
      <c r="G73" s="980" t="s">
        <v>1757</v>
      </c>
      <c r="H73" s="983" t="str">
        <f>IF(AND(ISBLANK('BA01'!D43),ISBLANK('PAF03'!D33)),"W trakcie weryfikacji",IF(ROUND((BA01.3.1._A)-(PAF03.1._E),2)=0, "Weryfikacja formuły OK","Błędna wartość formuły walidacyjnej"))</f>
        <v>Weryfikacja formuły OK</v>
      </c>
    </row>
    <row r="74" spans="1:9">
      <c r="A74" s="981" t="s">
        <v>1837</v>
      </c>
      <c r="B74" s="981"/>
      <c r="C74" s="519" t="s">
        <v>1550</v>
      </c>
      <c r="D74" s="519" t="s">
        <v>1548</v>
      </c>
      <c r="E74" s="519" t="s">
        <v>1635</v>
      </c>
      <c r="F74" s="982">
        <v>0</v>
      </c>
      <c r="G74" s="980" t="s">
        <v>1757</v>
      </c>
      <c r="H74" s="983" t="str">
        <f>IF(AND(ISBLANK('BA01'!D43),ISBLANK('PAF03'!D33)),"W trakcie weryfikacji",IF(ROUND((BA01.3.2._A)-(PAF03.2._E),2)=0, "Weryfikacja formuły OK","Błędna wartość formuły walidacyjnej"))</f>
        <v>Weryfikacja formuły OK</v>
      </c>
    </row>
    <row r="75" spans="1:9">
      <c r="A75" s="984" t="s">
        <v>1838</v>
      </c>
      <c r="B75" s="981"/>
      <c r="C75" s="519" t="s">
        <v>1644</v>
      </c>
      <c r="D75" s="519" t="s">
        <v>1548</v>
      </c>
      <c r="E75" s="519" t="s">
        <v>1636</v>
      </c>
      <c r="F75" s="982">
        <v>0</v>
      </c>
      <c r="G75" s="980" t="s">
        <v>1757</v>
      </c>
      <c r="H75" s="983" t="str">
        <f>IF(AND(ISBLANK('BA01'!D43),ISBLANK('PAF03'!D33)),"W trakcie weryfikacji",IF(ROUND((BA01.3.3._A)-(PAF03.3._E),2)=0, "Weryfikacja formuły OK","Błędna wartość formuły walidacyjnej"))</f>
        <v>Weryfikacja formuły OK</v>
      </c>
    </row>
    <row r="76" spans="1:9">
      <c r="A76" s="981" t="s">
        <v>1839</v>
      </c>
      <c r="B76" s="981"/>
      <c r="C76" s="519" t="s">
        <v>1651</v>
      </c>
      <c r="D76" s="519" t="s">
        <v>1548</v>
      </c>
      <c r="E76" s="519" t="s">
        <v>1561</v>
      </c>
      <c r="F76" s="982">
        <v>0</v>
      </c>
      <c r="G76" s="980" t="s">
        <v>1757</v>
      </c>
      <c r="H76" s="983" t="str">
        <f>IF(AND(ISBLANK('BA01'!D43),ISBLANK(UWAF01!D26)),"W trakcie weryfikacji",IF(ROUND((BA01.4._A)-(UWAF01.2._F),2)=0, "Weryfikacja formuły OK","Błędna wartość formuły walidacyjnej"))</f>
        <v>Weryfikacja formuły OK</v>
      </c>
    </row>
    <row r="77" spans="1:9">
      <c r="A77" s="984" t="s">
        <v>1840</v>
      </c>
      <c r="B77" s="981"/>
      <c r="C77" s="519" t="s">
        <v>1645</v>
      </c>
      <c r="D77" s="519" t="s">
        <v>1548</v>
      </c>
      <c r="E77" s="519" t="s">
        <v>1637</v>
      </c>
      <c r="F77" s="982">
        <v>0</v>
      </c>
      <c r="G77" s="980" t="s">
        <v>1757</v>
      </c>
      <c r="H77" s="983" t="str">
        <f>IF(AND(ISBLANK('BA01'!D43),ISBLANK('PAF04'!D28)),"W trakcie weryfikacji",IF(ROUND((BA01.4.1._A+BA01.5.1._A)-(PAF04.1._E),2)=0, "Weryfikacja formuły OK","Błędna wartość formuły walidacyjnej"))</f>
        <v>Weryfikacja formuły OK</v>
      </c>
    </row>
    <row r="78" spans="1:9">
      <c r="A78" s="981" t="s">
        <v>1841</v>
      </c>
      <c r="B78" s="981"/>
      <c r="C78" s="993" t="s">
        <v>1646</v>
      </c>
      <c r="D78" s="519" t="s">
        <v>1548</v>
      </c>
      <c r="E78" s="994" t="s">
        <v>1638</v>
      </c>
      <c r="F78" s="982">
        <v>0</v>
      </c>
      <c r="G78" s="980" t="s">
        <v>1757</v>
      </c>
      <c r="H78" s="983" t="str">
        <f>IF(AND(ISBLANK('BA01'!D43),ISBLANK('PAF04'!D28)),"W trakcie weryfikacji",IF(ROUND((BA01.4.2._A+BA01.5.2._A)-(PAF04.2._E),2)=0, "Weryfikacja formuły OK","Błędna wartość formuły walidacyjnej"))</f>
        <v>Weryfikacja formuły OK</v>
      </c>
    </row>
    <row r="79" spans="1:9">
      <c r="A79" s="984" t="s">
        <v>1842</v>
      </c>
      <c r="B79" s="981"/>
      <c r="C79" s="993" t="s">
        <v>1652</v>
      </c>
      <c r="D79" s="519" t="s">
        <v>1548</v>
      </c>
      <c r="E79" s="994" t="s">
        <v>1562</v>
      </c>
      <c r="F79" s="982">
        <v>0</v>
      </c>
      <c r="G79" s="980" t="s">
        <v>1757</v>
      </c>
      <c r="H79" s="983" t="str">
        <f>IF(AND(ISBLANK('BA01'!D43),ISBLANK(UWAF01!D26)),"W trakcie weryfikacji",IF(ROUND((BA01.5._A)-(UWAF01.3._F),2)=0, "Weryfikacja formuły OK","Błędna wartość formuły walidacyjnej"))</f>
        <v>Weryfikacja formuły OK</v>
      </c>
    </row>
    <row r="80" spans="1:9">
      <c r="A80" s="981" t="s">
        <v>1843</v>
      </c>
      <c r="B80" s="981"/>
      <c r="C80" s="993" t="s">
        <v>1654</v>
      </c>
      <c r="D80" s="519" t="s">
        <v>1548</v>
      </c>
      <c r="E80" s="994" t="s">
        <v>1567</v>
      </c>
      <c r="F80" s="982">
        <v>0</v>
      </c>
      <c r="G80" s="980" t="s">
        <v>1757</v>
      </c>
      <c r="H80" s="983" t="str">
        <f>IF(AND(ISBLANK('BA01'!D43),ISBLANK('AT01'!D22)),"W trakcie weryfikacji",IF(ROUND((BA01.6._A)-(AT01.3._B),2)=0, "Weryfikacja formuły OK","Błędna wartość formuły walidacyjnej"))</f>
        <v>Weryfikacja formuły OK</v>
      </c>
    </row>
    <row r="81" spans="1:9">
      <c r="A81" s="984" t="s">
        <v>1844</v>
      </c>
      <c r="B81" s="981"/>
      <c r="C81" s="993" t="s">
        <v>1653</v>
      </c>
      <c r="D81" s="519" t="s">
        <v>1548</v>
      </c>
      <c r="E81" s="994" t="s">
        <v>1566</v>
      </c>
      <c r="F81" s="982">
        <v>0</v>
      </c>
      <c r="G81" s="980" t="s">
        <v>1757</v>
      </c>
      <c r="H81" s="983" t="str">
        <f>IF(AND(ISBLANK('BA01'!D43),ISBLANK('AT01'!D22)),"W trakcie weryfikacji",IF(ROUND((BA01.7._A)-(AT01.1._B),2)=0, "Weryfikacja formuły OK","Błędna wartość formuły walidacyjnej"))</f>
        <v>Weryfikacja formuły OK</v>
      </c>
    </row>
    <row r="82" spans="1:9">
      <c r="A82" s="981" t="s">
        <v>1845</v>
      </c>
      <c r="B82" s="981"/>
      <c r="C82" s="993" t="s">
        <v>1655</v>
      </c>
      <c r="D82" s="519" t="s">
        <v>1548</v>
      </c>
      <c r="E82" s="994" t="s">
        <v>1568</v>
      </c>
      <c r="F82" s="982">
        <v>0</v>
      </c>
      <c r="G82" s="980" t="s">
        <v>1757</v>
      </c>
      <c r="H82" s="983" t="str">
        <f>IF(AND(ISBLANK('BA01'!D43),ISBLANK('AT01'!D22)),"W trakcie weryfikacji",IF(ROUND((BA01.8._A)-(AT01.2._B),2)=0, "Weryfikacja formuły OK","Błędna wartość formuły walidacyjnej"))</f>
        <v>Weryfikacja formuły OK</v>
      </c>
    </row>
    <row r="83" spans="1:9" ht="29">
      <c r="A83" s="984" t="s">
        <v>1846</v>
      </c>
      <c r="B83" s="981"/>
      <c r="C83" s="995" t="s">
        <v>1898</v>
      </c>
      <c r="D83" s="519" t="s">
        <v>1548</v>
      </c>
      <c r="E83" s="994" t="s">
        <v>1583</v>
      </c>
      <c r="F83" s="982">
        <v>0</v>
      </c>
      <c r="G83" s="980" t="s">
        <v>1757</v>
      </c>
      <c r="H83" s="983" t="str">
        <f>IF(AND(ISBLANK(BP01A!D47),ISBLANK(WGAF02!D19)),"W trakcie weryfikacji",IF(ROUND((BP01A.1.2._A)-(WGAF02.2._A+WGAF02.2._B+WGAF02.2._C+WGAF02.2._D+WGAF02.2._E),2)=0, "Weryfikacja formuły OK","Błędna wartość formuły walidacyjnej"))</f>
        <v>Weryfikacja formuły OK</v>
      </c>
      <c r="I83" s="987"/>
    </row>
    <row r="84" spans="1:9">
      <c r="A84" s="981" t="s">
        <v>1847</v>
      </c>
      <c r="B84" s="981"/>
      <c r="C84" s="995" t="s">
        <v>1899</v>
      </c>
      <c r="D84" s="519" t="s">
        <v>1548</v>
      </c>
      <c r="E84" s="994" t="s">
        <v>1656</v>
      </c>
      <c r="F84" s="982">
        <v>0</v>
      </c>
      <c r="G84" s="980" t="s">
        <v>1757</v>
      </c>
      <c r="H84" s="983" t="str">
        <f>IF(AND(ISBLANK(BP01A!D47),ISBLANK('R01'!D16)),"W trakcie weryfikacji",IF(ROUND((BP01A.3._A)-(R01.2._G),2)=0, "Weryfikacja formuły OK","Błędna wartość formuły walidacyjnej"))</f>
        <v>Weryfikacja formuły OK</v>
      </c>
      <c r="I84" s="987"/>
    </row>
    <row r="85" spans="1:9">
      <c r="A85" s="984" t="s">
        <v>1848</v>
      </c>
      <c r="B85" s="981"/>
      <c r="C85" s="995" t="s">
        <v>1900</v>
      </c>
      <c r="D85" s="519" t="s">
        <v>1548</v>
      </c>
      <c r="E85" s="994" t="s">
        <v>1657</v>
      </c>
      <c r="F85" s="982">
        <v>0</v>
      </c>
      <c r="G85" s="980" t="s">
        <v>1757</v>
      </c>
      <c r="H85" s="983" t="str">
        <f>IF(AND(ISBLANK(BP01A!D47),ISBLANK('R01'!D16)),"W trakcie weryfikacji",IF(ROUND((BP01A.3.1._A)-(R01.2._A),2)=0, "Weryfikacja formuły OK","Błędna wartość formuły walidacyjnej"))</f>
        <v>Weryfikacja formuły OK</v>
      </c>
      <c r="I85" s="987"/>
    </row>
    <row r="86" spans="1:9">
      <c r="A86" s="981" t="s">
        <v>1849</v>
      </c>
      <c r="B86" s="981"/>
      <c r="C86" s="993" t="s">
        <v>1665</v>
      </c>
      <c r="D86" s="519" t="s">
        <v>1598</v>
      </c>
      <c r="E86" s="994" t="s">
        <v>1666</v>
      </c>
      <c r="F86" s="982">
        <v>0</v>
      </c>
      <c r="G86" s="980" t="s">
        <v>1757</v>
      </c>
      <c r="H86" s="983" t="str">
        <f>IF(AND(ISBLANK('PW01'!D18),ISBLANK('PAF02'!D34),ISBLANK('PAF03'!D33)),"W trakcie weryfikacji",IF(ROUND((PW01.7._E)-(PAF02.1.3._A +PAF03.1.3._A),2)=0, "Weryfikacja formuły OK","Błędna wartość formuły walidacyjnej"))</f>
        <v>Weryfikacja formuły OK</v>
      </c>
    </row>
    <row r="87" spans="1:9">
      <c r="A87" s="984" t="s">
        <v>1850</v>
      </c>
      <c r="B87" s="981"/>
      <c r="C87" s="993" t="s">
        <v>1667</v>
      </c>
      <c r="D87" s="519" t="s">
        <v>1598</v>
      </c>
      <c r="E87" s="994" t="s">
        <v>1668</v>
      </c>
      <c r="F87" s="982">
        <v>0</v>
      </c>
      <c r="G87" s="980" t="s">
        <v>1757</v>
      </c>
      <c r="H87" s="983" t="str">
        <f>IF(AND(ISBLANK('PW01'!D18),ISBLANK('PAF02'!D34),ISBLANK('PAF03'!D33)),"W trakcie weryfikacji",IF(ROUND((PW01.7._G)-(PAF02.1.4._A+PAF03.1.4._A),2)=0, "Weryfikacja formuły OK","Błędna wartość formuły walidacyjnej"))</f>
        <v>Weryfikacja formuły OK</v>
      </c>
    </row>
    <row r="88" spans="1:9">
      <c r="A88" s="981" t="s">
        <v>1851</v>
      </c>
      <c r="B88" s="981"/>
      <c r="C88" s="993" t="s">
        <v>1661</v>
      </c>
      <c r="D88" s="519" t="s">
        <v>1598</v>
      </c>
      <c r="E88" s="994" t="s">
        <v>1662</v>
      </c>
      <c r="F88" s="982">
        <v>0</v>
      </c>
      <c r="G88" s="980" t="s">
        <v>1757</v>
      </c>
      <c r="H88" s="983" t="str">
        <f>IF(AND(ISBLANK('PW01'!D18),ISBLANK('PAF02'!D34),ISBLANK('PAF03'!D33)),"W trakcie weryfikacji",IF(ROUND((PW01.7._A)-(PAF02.1.1._A+PAF03.1.1._A),2)=0,"Weryfikacja formuły OK","Błędna wartość formuły walidacyjnej"))</f>
        <v>Weryfikacja formuły OK</v>
      </c>
    </row>
    <row r="89" spans="1:9">
      <c r="A89" s="984" t="s">
        <v>1852</v>
      </c>
      <c r="B89" s="981"/>
      <c r="C89" s="993" t="s">
        <v>1669</v>
      </c>
      <c r="D89" s="519" t="s">
        <v>1598</v>
      </c>
      <c r="E89" s="994" t="s">
        <v>1918</v>
      </c>
      <c r="F89" s="982">
        <v>0</v>
      </c>
      <c r="G89" s="980" t="s">
        <v>1757</v>
      </c>
      <c r="H89" s="983" t="str">
        <f>IF(AND(ISBLANK('PW01'!D18),ISBLANK('PAF02'!D34),ISBLANK('PAF03'!D33)),"W trakcie weryfikacji",IF(ROUND((PW01.7._B)-(PAF02.1.1._B+PAF03.1.1._E),2)=0, "Weryfikacja formuły OK","Błędna wartość formuły walidacyjnej"))</f>
        <v>Weryfikacja formuły OK</v>
      </c>
    </row>
    <row r="90" spans="1:9">
      <c r="A90" s="981" t="s">
        <v>1853</v>
      </c>
      <c r="B90" s="981"/>
      <c r="C90" s="993" t="s">
        <v>1663</v>
      </c>
      <c r="D90" s="519" t="s">
        <v>1598</v>
      </c>
      <c r="E90" s="994" t="s">
        <v>1664</v>
      </c>
      <c r="F90" s="982">
        <v>0</v>
      </c>
      <c r="G90" s="980" t="s">
        <v>1757</v>
      </c>
      <c r="H90" s="983" t="str">
        <f>IF(AND(ISBLANK('PW01'!D18),ISBLANK('PAF02'!D34),ISBLANK('PAF03'!D33)),"W trakcie weryfikacji",IF(ROUND((PW01.7._C)-(PAF02.1.2._A +PAF03.1.2._A),2)=0,"Weryfikacja formuły OK","Błędna wartość formuły walidacyjnej"))</f>
        <v>Weryfikacja formuły OK</v>
      </c>
    </row>
    <row r="91" spans="1:9">
      <c r="A91" s="984" t="s">
        <v>1854</v>
      </c>
      <c r="B91" s="981"/>
      <c r="C91" s="993" t="s">
        <v>1670</v>
      </c>
      <c r="D91" s="519" t="s">
        <v>1598</v>
      </c>
      <c r="E91" s="994" t="s">
        <v>1671</v>
      </c>
      <c r="F91" s="982">
        <v>0</v>
      </c>
      <c r="G91" s="980" t="s">
        <v>1757</v>
      </c>
      <c r="H91" s="983" t="str">
        <f>IF(AND(ISBLANK('PW01'!D18),ISBLANK('PAF02'!D34),ISBLANK('PAF03'!D33)),"W trakcie weryfikacji",IF(ROUND((PW01.7._D)-(PAF02.1.2._B +PAF03.1.2._E),2)=0,"Weryfikacja formuły OK","Błędna wartość formuły walidacyjnej"))</f>
        <v>Weryfikacja formuły OK</v>
      </c>
    </row>
    <row r="92" spans="1:9">
      <c r="A92" s="981" t="s">
        <v>1855</v>
      </c>
      <c r="B92" s="981"/>
      <c r="C92" s="993" t="s">
        <v>1672</v>
      </c>
      <c r="D92" s="519" t="s">
        <v>1598</v>
      </c>
      <c r="E92" s="994" t="s">
        <v>1673</v>
      </c>
      <c r="F92" s="982">
        <v>0</v>
      </c>
      <c r="G92" s="980" t="s">
        <v>1757</v>
      </c>
      <c r="H92" s="983" t="str">
        <f>IF(AND(ISBLANK('PW01'!D18),ISBLANK('PAF02'!D34),ISBLANK('PAF03'!D33)),"W trakcie weryfikacji",IF(ROUND((PW01.7._F)-(PAF02.1.3._B + PAF03.1.3._E),2)=0,"Weryfikacja formuły OK","Błędna wartość formuły walidacyjnej"))</f>
        <v>Weryfikacja formuły OK</v>
      </c>
    </row>
    <row r="93" spans="1:9">
      <c r="A93" s="984" t="s">
        <v>1856</v>
      </c>
      <c r="B93" s="981"/>
      <c r="C93" s="993" t="s">
        <v>1674</v>
      </c>
      <c r="D93" s="519" t="s">
        <v>1598</v>
      </c>
      <c r="E93" s="994" t="s">
        <v>1675</v>
      </c>
      <c r="F93" s="982">
        <v>0</v>
      </c>
      <c r="G93" s="980" t="s">
        <v>1757</v>
      </c>
      <c r="H93" s="983" t="str">
        <f>IF(AND(ISBLANK('PW01'!D18),ISBLANK('PAF02'!D34),ISBLANK('PAF03'!D33)),"W trakcie weryfikacji",IF(ROUND((PW01.7._H)-(PAF02.1.4._B+PAF03.1.4._E),2)=0,"Weryfikacja formuły OK","Błędna wartość formuły walidacyjnej"))</f>
        <v>Weryfikacja formuły OK</v>
      </c>
    </row>
    <row r="94" spans="1:9">
      <c r="A94" s="981" t="s">
        <v>1857</v>
      </c>
      <c r="B94" s="981"/>
      <c r="C94" s="993" t="s">
        <v>1680</v>
      </c>
      <c r="D94" s="519" t="s">
        <v>1598</v>
      </c>
      <c r="E94" s="994" t="s">
        <v>1681</v>
      </c>
      <c r="F94" s="982">
        <v>0</v>
      </c>
      <c r="G94" s="980" t="s">
        <v>1757</v>
      </c>
      <c r="H94" s="983" t="str">
        <f>IF(AND(ISBLANK('PW02'!D18),ISBLANK('PAF02'!D34),ISBLANK('PAF03'!D33),ISBLANK('PAF04'!D28)),"W trakcie weryfikacji",IF(ROUND((PW02.6._A)-(PAF02.2.1._A + PAF03.2.1._A + PAF04.1.1._A),2)=0,"Weryfikacja formuły OK","Błędna wartość formuły walidacyjnej"))</f>
        <v>Weryfikacja formuły OK</v>
      </c>
    </row>
    <row r="95" spans="1:9">
      <c r="A95" s="984" t="s">
        <v>1858</v>
      </c>
      <c r="B95" s="981"/>
      <c r="C95" s="993" t="s">
        <v>1694</v>
      </c>
      <c r="D95" s="519" t="s">
        <v>1598</v>
      </c>
      <c r="E95" s="994" t="s">
        <v>1695</v>
      </c>
      <c r="F95" s="982">
        <v>0</v>
      </c>
      <c r="G95" s="980" t="s">
        <v>1757</v>
      </c>
      <c r="H95" s="983" t="str">
        <f>IF(AND(ISBLANK('PW02'!D18),ISBLANK('PAF02'!D34),ISBLANK('PAF03'!D33),ISBLANK('PAF04'!D28)),"W trakcie weryfikacji",IF(ROUND((PW02.6._B)-(PAF02.2.1._B + PAF03.2.1._E + PAF04.1.1._E),2)=0,"Weryfikacja formuły OK","Błędna wartość formuły walidacyjnej"))</f>
        <v>Weryfikacja formuły OK</v>
      </c>
    </row>
    <row r="96" spans="1:9">
      <c r="A96" s="981" t="s">
        <v>1859</v>
      </c>
      <c r="B96" s="981"/>
      <c r="C96" s="993" t="s">
        <v>1682</v>
      </c>
      <c r="D96" s="519" t="s">
        <v>1598</v>
      </c>
      <c r="E96" s="994" t="s">
        <v>1683</v>
      </c>
      <c r="F96" s="982">
        <v>0</v>
      </c>
      <c r="G96" s="980" t="s">
        <v>1757</v>
      </c>
      <c r="H96" s="983" t="str">
        <f>IF(AND(ISBLANK('PW02'!D18),ISBLANK('PAF02'!D34),ISBLANK('PAF03'!D33),ISBLANK('PAF04'!D28)),"W trakcie weryfikacji",IF(ROUND((PW02.6._C)-(PAF02.2.2._A + PAF03.2.2._A + PAF04.1.2._A),2)=0,"Weryfikacja formuły OK","Błędna wartość formuły walidacyjnej"))</f>
        <v>Weryfikacja formuły OK</v>
      </c>
    </row>
    <row r="97" spans="1:9">
      <c r="A97" s="984" t="s">
        <v>1860</v>
      </c>
      <c r="B97" s="981"/>
      <c r="C97" s="993" t="s">
        <v>1696</v>
      </c>
      <c r="D97" s="519" t="s">
        <v>1598</v>
      </c>
      <c r="E97" s="994" t="s">
        <v>1697</v>
      </c>
      <c r="F97" s="982">
        <v>0</v>
      </c>
      <c r="G97" s="980" t="s">
        <v>1757</v>
      </c>
      <c r="H97" s="983" t="str">
        <f>IF(AND(ISBLANK('PW02'!D18),ISBLANK('PAF02'!D34),ISBLANK('PAF03'!D33),ISBLANK('PAF04'!D28)),"W trakcie weryfikacji",IF(ROUND((PW02.6._D)-(PAF02.2.2._B + PAF03.2.2._E + PAF04.1.2._E),2)=0,"Weryfikacja formuły OK","Błędna wartość formuły walidacyjnej"))</f>
        <v>Weryfikacja formuły OK</v>
      </c>
    </row>
    <row r="98" spans="1:9">
      <c r="A98" s="981" t="s">
        <v>1861</v>
      </c>
      <c r="B98" s="981"/>
      <c r="C98" s="993" t="s">
        <v>1684</v>
      </c>
      <c r="D98" s="519" t="s">
        <v>1598</v>
      </c>
      <c r="E98" s="994" t="s">
        <v>1685</v>
      </c>
      <c r="F98" s="982">
        <v>0</v>
      </c>
      <c r="G98" s="980" t="s">
        <v>1757</v>
      </c>
      <c r="H98" s="983" t="str">
        <f>IF(AND(ISBLANK('PW02'!D18),ISBLANK('PAF02'!D34),ISBLANK('PAF03'!D33),ISBLANK('PAF04'!D28)),"W trakcie weryfikacji",IF(ROUND((PW02.6._E)-(PAF02.2.3._A + PAF03.2.3._A + PAF04.1.3._A),2)=0,"Weryfikacja formuły OK","Błędna wartość formuły walidacyjnej"))</f>
        <v>Weryfikacja formuły OK</v>
      </c>
    </row>
    <row r="99" spans="1:9">
      <c r="A99" s="984" t="s">
        <v>1862</v>
      </c>
      <c r="B99" s="981"/>
      <c r="C99" s="993" t="s">
        <v>1698</v>
      </c>
      <c r="D99" s="519" t="s">
        <v>1598</v>
      </c>
      <c r="E99" s="994" t="s">
        <v>1699</v>
      </c>
      <c r="F99" s="982">
        <v>0</v>
      </c>
      <c r="G99" s="980" t="s">
        <v>1757</v>
      </c>
      <c r="H99" s="983" t="str">
        <f>IF(AND(ISBLANK('PW02'!D18),ISBLANK('PAF02'!D34),ISBLANK('PAF03'!D33),ISBLANK('PAF04'!D28)),"W trakcie weryfikacji",IF(ROUND((PW02.6._F)-(PAF02.2.3._B + PAF03.2.3._E + PAF04.1.3._E),2)=0,"Weryfikacja formuły OK","Błędna wartość formuły walidacyjnej"))</f>
        <v>Weryfikacja formuły OK</v>
      </c>
    </row>
    <row r="100" spans="1:9">
      <c r="A100" s="981" t="s">
        <v>1863</v>
      </c>
      <c r="B100" s="981"/>
      <c r="C100" s="993" t="s">
        <v>1686</v>
      </c>
      <c r="D100" s="519" t="s">
        <v>1598</v>
      </c>
      <c r="E100" s="994" t="s">
        <v>1687</v>
      </c>
      <c r="F100" s="982">
        <v>0</v>
      </c>
      <c r="G100" s="980" t="s">
        <v>1757</v>
      </c>
      <c r="H100" s="983" t="str">
        <f>IF(AND(ISBLANK('PW02'!D18),ISBLANK('PAF02'!D34),ISBLANK('PAF03'!D33),ISBLANK('PAF04'!D28)),"W trakcie weryfikacji",IF(ROUND((PW02.6._G)-(PAF02.2.4._A + PAF03.2.4._A + PAF04.1.4._A),2)=0,"Weryfikacja formuły OK","Błędna wartość formuły walidacyjnej"))</f>
        <v>Weryfikacja formuły OK</v>
      </c>
    </row>
    <row r="101" spans="1:9">
      <c r="A101" s="984" t="s">
        <v>1864</v>
      </c>
      <c r="B101" s="981"/>
      <c r="C101" s="993" t="s">
        <v>1700</v>
      </c>
      <c r="D101" s="519" t="s">
        <v>1598</v>
      </c>
      <c r="E101" s="994" t="s">
        <v>1701</v>
      </c>
      <c r="F101" s="982">
        <v>0</v>
      </c>
      <c r="G101" s="980" t="s">
        <v>1757</v>
      </c>
      <c r="H101" s="983" t="str">
        <f>IF(AND(ISBLANK('PW02'!D18),ISBLANK('PAF02'!D34),ISBLANK('PAF03'!D33),ISBLANK('PAF04'!D28)),"W trakcie weryfikacji",IF(ROUND((PW02.6._H)-(PAF02.2.4._B + PAF03.2.4._E + PAF04.1.4._E),2)=0,"Weryfikacja formuły OK","Błędna wartość formuły walidacyjnej"))</f>
        <v>Weryfikacja formuły OK</v>
      </c>
    </row>
    <row r="102" spans="1:9">
      <c r="A102" s="981" t="s">
        <v>1865</v>
      </c>
      <c r="B102" s="981"/>
      <c r="C102" s="993" t="s">
        <v>1688</v>
      </c>
      <c r="D102" s="519" t="s">
        <v>1598</v>
      </c>
      <c r="E102" s="994" t="s">
        <v>1689</v>
      </c>
      <c r="F102" s="982">
        <v>0</v>
      </c>
      <c r="G102" s="980" t="s">
        <v>1757</v>
      </c>
      <c r="H102" s="983" t="str">
        <f>IF(AND(ISBLANK('PW02'!D18),ISBLANK('PAF02'!D34),ISBLANK('PAF03'!D33),ISBLANK('PAF04'!D28)),"W trakcie weryfikacji",IF(ROUND((PW02.6._I)-(PAF02.2.4.1._A + PAF03.2.4.1._A + PAF04.1.4.1._A),2)=0,"Weryfikacja formuły OK","Błędna wartość formuły walidacyjnej"))</f>
        <v>Weryfikacja formuły OK</v>
      </c>
    </row>
    <row r="103" spans="1:9">
      <c r="A103" s="984" t="s">
        <v>1866</v>
      </c>
      <c r="B103" s="981"/>
      <c r="C103" s="993" t="s">
        <v>1702</v>
      </c>
      <c r="D103" s="519" t="s">
        <v>1598</v>
      </c>
      <c r="E103" s="994" t="s">
        <v>1703</v>
      </c>
      <c r="F103" s="982">
        <v>0</v>
      </c>
      <c r="G103" s="980" t="s">
        <v>1757</v>
      </c>
      <c r="H103" s="983" t="str">
        <f>IF(AND(ISBLANK('PW02'!D18),ISBLANK('PAF02'!D34),ISBLANK('PAF03'!D33),ISBLANK('PAF04'!D28)),"W trakcie weryfikacji",IF(ROUND((PW02.6._J)-(PAF02.2.4.1._B + PAF03.2.4.1._E + PAF04.1.4.1._E),2)=0,"Weryfikacja formuły OK","Błędna wartość formuły walidacyjnej"))</f>
        <v>Weryfikacja formuły OK</v>
      </c>
    </row>
    <row r="104" spans="1:9">
      <c r="A104" s="981" t="s">
        <v>1867</v>
      </c>
      <c r="B104" s="981"/>
      <c r="C104" s="993" t="s">
        <v>1690</v>
      </c>
      <c r="D104" s="519" t="s">
        <v>1598</v>
      </c>
      <c r="E104" s="994" t="s">
        <v>1691</v>
      </c>
      <c r="F104" s="982">
        <v>0</v>
      </c>
      <c r="G104" s="980" t="s">
        <v>1757</v>
      </c>
      <c r="H104" s="983" t="str">
        <f>IF(AND(ISBLANK('PW02'!D18),ISBLANK('PAF02'!D34),ISBLANK('PAF03'!D33),ISBLANK('PAF04'!D28)),"W trakcie weryfikacji",IF(ROUND((PW02.6._K)-(PAF02.2.5._A + PAF03.2.5._A + PAF04.1.5._A),2)=0,"Weryfikacja formuły OK","Błędna wartość formuły walidacyjnej"))</f>
        <v>Weryfikacja formuły OK</v>
      </c>
    </row>
    <row r="105" spans="1:9">
      <c r="A105" s="984" t="s">
        <v>1868</v>
      </c>
      <c r="B105" s="981"/>
      <c r="C105" s="993" t="s">
        <v>1704</v>
      </c>
      <c r="D105" s="519" t="s">
        <v>1598</v>
      </c>
      <c r="E105" s="994" t="s">
        <v>1705</v>
      </c>
      <c r="F105" s="982">
        <v>0</v>
      </c>
      <c r="G105" s="980" t="s">
        <v>1757</v>
      </c>
      <c r="H105" s="983" t="str">
        <f>IF(AND(ISBLANK('PW02'!D18),ISBLANK('PAF02'!D34),ISBLANK('PAF03'!D33),ISBLANK('PAF04'!D28)),"W trakcie weryfikacji",IF(ROUND((PW02.6._L)-(PAF02.2.5._B + PAF03.2.5._E + PAF04.1.5._E),2)=0,"Weryfikacja formuły OK","Błędna wartość formuły walidacyjnej"))</f>
        <v>Weryfikacja formuły OK</v>
      </c>
    </row>
    <row r="106" spans="1:9">
      <c r="A106" s="981" t="s">
        <v>1869</v>
      </c>
      <c r="B106" s="981"/>
      <c r="C106" s="993" t="s">
        <v>1692</v>
      </c>
      <c r="D106" s="519" t="s">
        <v>1598</v>
      </c>
      <c r="E106" s="994" t="s">
        <v>1693</v>
      </c>
      <c r="F106" s="982">
        <v>0</v>
      </c>
      <c r="G106" s="980" t="s">
        <v>1757</v>
      </c>
      <c r="H106" s="983" t="str">
        <f>IF(AND(ISBLANK('PW02'!D18),ISBLANK('PAF02'!D34),ISBLANK('PAF03'!D33),ISBLANK('PAF04'!D28)),"W trakcie weryfikacji",IF(ROUND((PW02.6._M)-(PAF02.2.6._A + PAF03.2.6._A + PAF04.1.6._A),2)=0,"Weryfikacja formuły OK","Błędna wartość formuły walidacyjnej"))</f>
        <v>Weryfikacja formuły OK</v>
      </c>
    </row>
    <row r="107" spans="1:9">
      <c r="A107" s="984" t="s">
        <v>1870</v>
      </c>
      <c r="B107" s="981"/>
      <c r="C107" s="993" t="s">
        <v>1706</v>
      </c>
      <c r="D107" s="519" t="s">
        <v>1598</v>
      </c>
      <c r="E107" s="994" t="s">
        <v>1707</v>
      </c>
      <c r="F107" s="982">
        <v>0</v>
      </c>
      <c r="G107" s="980" t="s">
        <v>1757</v>
      </c>
      <c r="H107" s="983" t="str">
        <f>IF(AND(ISBLANK('PW02'!D18),ISBLANK('PAF02'!D34),ISBLANK('PAF03'!D33),ISBLANK('PAF04'!D28)),"W trakcie weryfikacji",IF(ROUND((PW02.6._N)-(PAF02.2.6._B + PAF03.2.6._E + PAF04.1.6._E),2)=0,"Weryfikacja formuły OK","Błędna wartość formuły walidacyjnej"))</f>
        <v>Weryfikacja formuły OK</v>
      </c>
    </row>
    <row r="108" spans="1:9" ht="29">
      <c r="A108" s="981" t="s">
        <v>1871</v>
      </c>
      <c r="B108" s="981"/>
      <c r="C108" s="995" t="s">
        <v>1901</v>
      </c>
      <c r="D108" s="519" t="s">
        <v>1548</v>
      </c>
      <c r="E108" s="994" t="s">
        <v>1584</v>
      </c>
      <c r="F108" s="982">
        <v>0</v>
      </c>
      <c r="G108" s="980" t="s">
        <v>1757</v>
      </c>
      <c r="H108" s="983" t="str">
        <f>IF(AND(ISBLANK(RZS01A!D64),ISBLANK('PO01'!D52)),"W trakcie weryfikacji",IF(ROUND((RZS01A.1.1._A)-(PO01.1._A+PO01.1._B+PO01.1._C+PO01.1._D+PO01.1._F+PO01.1._G),2)=0, "Weryfikacja formuły OK","Błędna wartość formuły walidacyjnej"))</f>
        <v>Weryfikacja formuły OK</v>
      </c>
      <c r="I108" s="987"/>
    </row>
    <row r="109" spans="1:9" ht="29">
      <c r="A109" s="984" t="s">
        <v>1872</v>
      </c>
      <c r="B109" s="981"/>
      <c r="C109" s="995" t="s">
        <v>1902</v>
      </c>
      <c r="D109" s="519" t="s">
        <v>1548</v>
      </c>
      <c r="E109" s="994" t="s">
        <v>1585</v>
      </c>
      <c r="F109" s="982">
        <v>0</v>
      </c>
      <c r="G109" s="980" t="s">
        <v>1757</v>
      </c>
      <c r="H109" s="983" t="str">
        <f>IF(AND(ISBLANK(RZS01A!D64),ISBLANK('PO01'!D52)),"W trakcie weryfikacji",IF(ROUND((RZS01A.1.2._A)-(PO01.2._A+PO01.2._B+PO01.2._C+PO01.2._D+PO01.2._F+PO01.2._G),2)=0, "Weryfikacja formuły OK","Błędna wartość formuły walidacyjnej"))</f>
        <v>Weryfikacja formuły OK</v>
      </c>
      <c r="I109" s="987"/>
    </row>
    <row r="110" spans="1:9" ht="29">
      <c r="A110" s="981" t="s">
        <v>1873</v>
      </c>
      <c r="B110" s="981"/>
      <c r="C110" s="995" t="s">
        <v>1903</v>
      </c>
      <c r="D110" s="519" t="s">
        <v>1548</v>
      </c>
      <c r="E110" s="994" t="s">
        <v>1586</v>
      </c>
      <c r="F110" s="982">
        <v>0</v>
      </c>
      <c r="G110" s="980" t="s">
        <v>1757</v>
      </c>
      <c r="H110" s="983" t="str">
        <f>IF(AND(ISBLANK(RZS01A!D64),ISBLANK('PO01'!D52)),"W trakcie weryfikacji",IF(ROUND((RZS01A.1.3._A)-(PO01.3._A+PO01.3._B+PO01.3._C+PO01.3._D+PO01.3._F+PO01.3._G),2)=0, "Weryfikacja formuły OK","Błędna wartość formuły walidacyjnej"))</f>
        <v>Weryfikacja formuły OK</v>
      </c>
      <c r="I110" s="987"/>
    </row>
    <row r="111" spans="1:9" ht="29">
      <c r="A111" s="984" t="s">
        <v>1874</v>
      </c>
      <c r="B111" s="981"/>
      <c r="C111" s="995" t="s">
        <v>1904</v>
      </c>
      <c r="D111" s="519" t="s">
        <v>1548</v>
      </c>
      <c r="E111" s="994" t="s">
        <v>1587</v>
      </c>
      <c r="F111" s="982">
        <v>0</v>
      </c>
      <c r="G111" s="980" t="s">
        <v>1757</v>
      </c>
      <c r="H111" s="983" t="str">
        <f>IF(AND(ISBLANK(RZS01A!D64),ISBLANK('PO01'!D52)),"W trakcie weryfikacji",IF(ROUND((RZS01A.1.4._A)-(PO01.4._A+PO01.4._B+PO01.4._C+PO01.4._D+PO01.4._F+PO01.4._G),2)=0, "Weryfikacja formuły OK","Błędna wartość formuły walidacyjnej"))</f>
        <v>Weryfikacja formuły OK</v>
      </c>
      <c r="I111" s="987"/>
    </row>
    <row r="112" spans="1:9" ht="29">
      <c r="A112" s="981" t="s">
        <v>1875</v>
      </c>
      <c r="B112" s="981"/>
      <c r="C112" s="995" t="s">
        <v>1905</v>
      </c>
      <c r="D112" s="519" t="s">
        <v>1548</v>
      </c>
      <c r="E112" s="994" t="s">
        <v>1588</v>
      </c>
      <c r="F112" s="982">
        <v>0</v>
      </c>
      <c r="G112" s="980" t="s">
        <v>1757</v>
      </c>
      <c r="H112" s="983" t="str">
        <f>IF(AND(ISBLANK(RZS01A!D64),ISBLANK('PO01'!D52)),"W trakcie weryfikacji",IF(ROUND((RZS01A.1.5._A)-(PO01.5._A+PO01.5._B+PO01.5._C+PO01.5._D+PO01.5._F+PO01.5._G),2)=0, "Weryfikacja formuły OK","Błędna wartość formuły walidacyjnej"))</f>
        <v>Weryfikacja formuły OK</v>
      </c>
      <c r="I112" s="987"/>
    </row>
    <row r="113" spans="1:9">
      <c r="A113" s="984" t="s">
        <v>1876</v>
      </c>
      <c r="B113" s="981"/>
      <c r="C113" s="995" t="s">
        <v>1906</v>
      </c>
      <c r="D113" s="519" t="s">
        <v>1548</v>
      </c>
      <c r="E113" s="994" t="s">
        <v>1935</v>
      </c>
      <c r="F113" s="982">
        <v>0</v>
      </c>
      <c r="G113" s="980" t="s">
        <v>1757</v>
      </c>
      <c r="H113" s="983" t="str">
        <f>IF(AND(ISBLANK(RZS01A!D64),ISBLANK(PKIPO01!D20)),"W trakcie weryfikacji",IF(ROUND((RZS01A.10._A)-(PKIPO01.10._A-PKIPO01.6._A),2)=0, "Weryfikacja formuły OK","Błędna wartość formuły walidacyjnej"))</f>
        <v>Weryfikacja formuły OK</v>
      </c>
      <c r="I113" s="987"/>
    </row>
    <row r="114" spans="1:9">
      <c r="A114" s="981" t="s">
        <v>1877</v>
      </c>
      <c r="B114" s="981"/>
      <c r="C114" s="996" t="s">
        <v>1907</v>
      </c>
      <c r="D114" s="997" t="s">
        <v>1548</v>
      </c>
      <c r="E114" s="519" t="s">
        <v>1936</v>
      </c>
      <c r="F114" s="982">
        <v>0</v>
      </c>
      <c r="G114" s="980" t="s">
        <v>1757</v>
      </c>
      <c r="H114" s="983" t="str">
        <f>IF(AND(ISBLANK(RZS01A!D64),ISBLANK(PKIPO01!D20)),"W trakcie weryfikacji",IF(ROUND((-RZS01A.11._A)-(PKIPO01.10._B-PKIPO01.6._B),2)=0, "Weryfikacja formuły OK","Błędna wartość formuły walidacyjnej"))</f>
        <v>Weryfikacja formuły OK</v>
      </c>
      <c r="I114" s="987"/>
    </row>
    <row r="115" spans="1:9">
      <c r="A115" s="984" t="s">
        <v>1878</v>
      </c>
      <c r="B115" s="981"/>
      <c r="C115" s="996" t="s">
        <v>1908</v>
      </c>
      <c r="D115" s="997" t="s">
        <v>1548</v>
      </c>
      <c r="E115" s="519" t="s">
        <v>1659</v>
      </c>
      <c r="F115" s="982">
        <v>0</v>
      </c>
      <c r="G115" s="980" t="s">
        <v>1757</v>
      </c>
      <c r="H115" s="983" t="str">
        <f>IF(AND(ISBLANK(RZS01A!D64),ISBLANK('KUO01'!D17)),"W trakcie weryfikacji",IF(ROUND((-RZS01A.12.3._A)-(KUO01.8._A),2)=0, "Weryfikacja formuły OK","Błędna wartość formuły walidacyjnej"))</f>
        <v>Weryfikacja formuły OK</v>
      </c>
      <c r="I115" s="987"/>
    </row>
    <row r="116" spans="1:9">
      <c r="A116" s="981" t="s">
        <v>1879</v>
      </c>
      <c r="B116" s="981"/>
      <c r="C116" s="996" t="s">
        <v>1909</v>
      </c>
      <c r="D116" s="997" t="s">
        <v>1548</v>
      </c>
      <c r="E116" s="519" t="s">
        <v>1660</v>
      </c>
      <c r="F116" s="982">
        <v>0</v>
      </c>
      <c r="G116" s="980" t="s">
        <v>1757</v>
      </c>
      <c r="H116" s="983" t="str">
        <f>IF(AND(ISBLANK(RZS01A!D64),ISBLANK(KPiO01!D13)),"W trakcie weryfikacji",IF(ROUND((-RZS01A.12.4._A)-(KPiO01.4._A),2)=0, "Weryfikacja formuły OK","Błędna wartość formuły walidacyjnej"))</f>
        <v>Weryfikacja formuły OK</v>
      </c>
      <c r="I116" s="987"/>
    </row>
    <row r="117" spans="1:9">
      <c r="A117" s="984" t="s">
        <v>1880</v>
      </c>
      <c r="B117" s="981"/>
      <c r="C117" s="996" t="s">
        <v>1910</v>
      </c>
      <c r="D117" s="997" t="s">
        <v>1548</v>
      </c>
      <c r="E117" s="519" t="s">
        <v>1658</v>
      </c>
      <c r="F117" s="982">
        <v>0</v>
      </c>
      <c r="G117" s="980" t="s">
        <v>1757</v>
      </c>
      <c r="H117" s="983" t="str">
        <f>IF(AND(ISBLANK(RZS01A!D64),ISBLANK('KP01'!D15)),"W trakcie weryfikacji",IF(ROUND((-RZS01A.12.5._A)-(KP01.6._A),2)=0, "Weryfikacja formuły OK","Błędna wartość formuły walidacyjnej"))</f>
        <v>Weryfikacja formuły OK</v>
      </c>
      <c r="I117" s="987"/>
    </row>
    <row r="118" spans="1:9" ht="29">
      <c r="A118" s="981" t="s">
        <v>1881</v>
      </c>
      <c r="B118" s="981"/>
      <c r="C118" s="996" t="s">
        <v>1911</v>
      </c>
      <c r="D118" s="997" t="s">
        <v>1548</v>
      </c>
      <c r="E118" s="519" t="s">
        <v>1589</v>
      </c>
      <c r="F118" s="982">
        <v>0</v>
      </c>
      <c r="G118" s="980" t="s">
        <v>1757</v>
      </c>
      <c r="H118" s="983" t="str">
        <f>IF(AND(ISBLANK(RZS01A!D64),ISBLANK('KO01'!D30)),"W trakcie weryfikacji",IF(ROUND((-RZS01A.2.1._A)-(KO01.1._A+KO01.1._B+KO01.1._C+KO01.1._D+KO01.1._F+KO01.1._G),2)=0, "Weryfikacja formuły OK","Błędna wartość formuły walidacyjnej"))</f>
        <v>Weryfikacja formuły OK</v>
      </c>
      <c r="I118" s="987"/>
    </row>
    <row r="119" spans="1:9" ht="29">
      <c r="A119" s="984" t="s">
        <v>1882</v>
      </c>
      <c r="B119" s="981"/>
      <c r="C119" s="996" t="s">
        <v>1912</v>
      </c>
      <c r="D119" s="997" t="s">
        <v>1548</v>
      </c>
      <c r="E119" s="519" t="s">
        <v>1590</v>
      </c>
      <c r="F119" s="982">
        <v>0</v>
      </c>
      <c r="G119" s="980" t="s">
        <v>1757</v>
      </c>
      <c r="H119" s="983" t="str">
        <f>IF(AND(ISBLANK(RZS01A!D64),ISBLANK('KO01'!D30)),"W trakcie weryfikacji",IF(ROUND((-RZS01A.2.2._A-RZS01A.2.3._A)-(KO01.2._A+KO01.2._B+KO01.2._C+KO01.2._D+KO01.2._F+KO01.2._G),2)=0, "Weryfikacja formuły OK","Błędna wartość formuły walidacyjnej"))</f>
        <v>Weryfikacja formuły OK</v>
      </c>
      <c r="I119" s="987"/>
    </row>
    <row r="120" spans="1:9" ht="58">
      <c r="A120" s="981" t="s">
        <v>1883</v>
      </c>
      <c r="B120" s="981"/>
      <c r="C120" s="998" t="s">
        <v>1913</v>
      </c>
      <c r="D120" s="997" t="s">
        <v>1548</v>
      </c>
      <c r="E120" s="519" t="s">
        <v>1591</v>
      </c>
      <c r="F120" s="982">
        <v>0</v>
      </c>
      <c r="G120" s="980" t="s">
        <v>1757</v>
      </c>
      <c r="H120" s="983" t="str">
        <f>IF(AND(ISBLANK(RZS01A!D64),ISBLANK(ZSAF01!D32)),"W trakcie weryfikacji",IF(ROUND((RZS01A.8.1._A)-(ZSAF01.1._C+ZSAF01.1._F+ZSAF01.1._I+ZSAF01.1._L+ZSAF01.1._O+ZSAF01.1._S+ZSAF01.1._V+ZSZF01.1._C+ZSZF01.1._F+ZSZF01.1._I+ZSZF01.1._L+ZSZF01.1._O+ZSZF01.1._S+ZSZF01.1._V),2)=0, "Weryfikacja formuły OK","Błędna wartość formuły walidacyjnej"))</f>
        <v>Weryfikacja formuły OK</v>
      </c>
      <c r="I120" s="987"/>
    </row>
    <row r="121" spans="1:9" ht="29">
      <c r="A121" s="984" t="s">
        <v>1884</v>
      </c>
      <c r="B121" s="981"/>
      <c r="C121" s="998" t="s">
        <v>1914</v>
      </c>
      <c r="D121" s="997" t="s">
        <v>1548</v>
      </c>
      <c r="E121" s="519" t="s">
        <v>1592</v>
      </c>
      <c r="F121" s="982">
        <v>0</v>
      </c>
      <c r="G121" s="980" t="s">
        <v>1757</v>
      </c>
      <c r="H121" s="983" t="str">
        <f>IF(AND(ISBLANK(RZS01A!D64),ISBLANK(ZSAF01!D32)),"W trakcie weryfikacji",IF(ROUND((RZS01A.8.2._A)-(ZSAF01.2._C+ZSAF01.2._F+ZSAF01.2._I+ZSAF01.2._L+ZSAF01.2._O+ZSAF01.2._S+ZSAF01.2._V),2)=0, "Weryfikacja formuły OK","Błędna wartość formuły walidacyjnej"))</f>
        <v>Weryfikacja formuły OK</v>
      </c>
      <c r="I121" s="987"/>
    </row>
    <row r="122" spans="1:9" ht="29">
      <c r="A122" s="981" t="s">
        <v>1885</v>
      </c>
      <c r="B122" s="981"/>
      <c r="C122" s="998" t="s">
        <v>1915</v>
      </c>
      <c r="D122" s="997" t="s">
        <v>1548</v>
      </c>
      <c r="E122" s="519" t="s">
        <v>1593</v>
      </c>
      <c r="F122" s="982">
        <v>0</v>
      </c>
      <c r="G122" s="980" t="s">
        <v>1757</v>
      </c>
      <c r="H122" s="983" t="str">
        <f>IF(AND(ISBLANK(RZS01A!D64),ISBLANK(ZSAF01!D32)),"W trakcie weryfikacji",IF(ROUND((RZS01A.8.3._A)-(ZSAF01.3._C+ZSAF01.3._F+ZSAF01.3._I+ZSAF01.3._L+ZSAF01.3._O+ZSAF01.3._S+ZSAF01.3._V),2)=0, "Weryfikacja formuły OK","Błędna wartość formuły walidacyjnej"))</f>
        <v>Weryfikacja formuły OK</v>
      </c>
      <c r="I122" s="987"/>
    </row>
    <row r="123" spans="1:9" ht="29">
      <c r="A123" s="984" t="s">
        <v>1886</v>
      </c>
      <c r="B123" s="981"/>
      <c r="C123" s="998" t="s">
        <v>1916</v>
      </c>
      <c r="D123" s="997" t="s">
        <v>1548</v>
      </c>
      <c r="E123" s="519" t="s">
        <v>1594</v>
      </c>
      <c r="F123" s="982">
        <v>0</v>
      </c>
      <c r="G123" s="980" t="s">
        <v>1757</v>
      </c>
      <c r="H123" s="983" t="str">
        <f>IF(AND(ISBLANK(RZS01A!D64),ISBLANK(ZSAF01!D32)),"W trakcie weryfikacji",IF(ROUND((RZS01A.8.4._A)-(ZSAF01.4._C+ZSAF01.4._F+ZSAF01.4._I+ZSAF01.4._L+ZSAF01.4._O+ZSAF01.4._S+ZSAF01.4._V),2)=0, "Weryfikacja formuły OK","Błędna wartość formuły walidacyjnej"))</f>
        <v>Weryfikacja formuły OK</v>
      </c>
      <c r="I123" s="987"/>
    </row>
    <row r="124" spans="1:9" ht="29">
      <c r="A124" s="981" t="s">
        <v>1887</v>
      </c>
      <c r="B124" s="981"/>
      <c r="C124" s="986" t="s">
        <v>1917</v>
      </c>
      <c r="D124" s="519" t="s">
        <v>1548</v>
      </c>
      <c r="E124" s="519" t="s">
        <v>1595</v>
      </c>
      <c r="F124" s="982">
        <v>0</v>
      </c>
      <c r="G124" s="980" t="s">
        <v>1757</v>
      </c>
      <c r="H124" s="983" t="str">
        <f>IF(AND(ISBLANK(RZS01A!D64),ISBLANK(ZSZF01!D24)),"W trakcie weryfikacji",IF(ROUND((RZS01A.8.5._A)-(ZSZF01.2._C+ZSZF01.2._F+ZSZF01.2._I+ZSZF01.2._L+ZSZF01.2._O+ZSZF01.2._S+ZSZF01.2._V),2)=0, "Weryfikacja formuły OK","Błędna wartość formuły walidacyjnej"))</f>
        <v>Weryfikacja formuły OK</v>
      </c>
      <c r="I124" s="987"/>
    </row>
    <row r="125" spans="1:9" ht="43.5">
      <c r="A125" s="984" t="s">
        <v>1925</v>
      </c>
      <c r="B125" s="981" t="s">
        <v>1569</v>
      </c>
      <c r="C125" s="986" t="s">
        <v>1888</v>
      </c>
      <c r="D125" s="519" t="s">
        <v>1548</v>
      </c>
      <c r="E125" s="519" t="s">
        <v>1926</v>
      </c>
      <c r="F125" s="982">
        <v>0</v>
      </c>
      <c r="G125" s="980" t="s">
        <v>1756</v>
      </c>
      <c r="H125" s="983" t="str">
        <f>IF(AND(ISBLANK(BP01A!D47),ISBLANK('ZF01'!D30)),"W trakcie weryfikacji",IF(ROUND((BP01A.1.1.1._A+BP01A.1.2.1._A+BP01A.2.1._A)-(ZF01.2._E+ZF01.2._F+ZF01.2._G+ZF01.2._H+ZF01.2._K+ZF01.2._L+DBT01.1._A+DBT01.1._B+DBT01.1._C+DBT01.1._D+DBT01.1._E+DBT01.1._F+DBT01.1._G+DBT01.1._H),2)=0, "Weryfikacja formuły OK","Błędna wartość formuły walidacyjnej"))</f>
        <v>Weryfikacja formuły OK</v>
      </c>
    </row>
    <row r="126" spans="1:9">
      <c r="A126" s="984" t="s">
        <v>1986</v>
      </c>
      <c r="B126" s="992"/>
      <c r="C126" s="980" t="s">
        <v>1987</v>
      </c>
      <c r="D126" s="980" t="s">
        <v>1548</v>
      </c>
      <c r="E126" s="980" t="s">
        <v>1988</v>
      </c>
      <c r="F126" s="989">
        <v>0</v>
      </c>
      <c r="G126" s="980" t="s">
        <v>1757</v>
      </c>
      <c r="H126" s="983" t="str">
        <f>IF(AND(ISBLANK(BP01A!D47),ISBLANK('FS07'!D14)),"W trakcie weryfikacji",IF(ROUND((BP01A.6.1._A)-(FS07.7._A),2)=0, "Weryfikacja formuły OK","Błędna wartość formuły walidacyjnej"))</f>
        <v>Weryfikacja formuły OK</v>
      </c>
    </row>
    <row r="127" spans="1:9">
      <c r="C127" s="999" t="s">
        <v>717</v>
      </c>
      <c r="D127" s="1000"/>
      <c r="E127" s="999" t="s">
        <v>1599</v>
      </c>
    </row>
    <row r="128" spans="1:9">
      <c r="C128" s="999" t="s">
        <v>1726</v>
      </c>
      <c r="D128" s="1000"/>
      <c r="E128" s="999" t="s">
        <v>1599</v>
      </c>
    </row>
    <row r="129" spans="3:5">
      <c r="C129" s="999" t="s">
        <v>1727</v>
      </c>
      <c r="D129" s="1000"/>
      <c r="E129" s="999" t="s">
        <v>1599</v>
      </c>
    </row>
    <row r="130" spans="3:5">
      <c r="C130" s="999" t="s">
        <v>718</v>
      </c>
      <c r="D130" s="1000"/>
      <c r="E130" s="999" t="s">
        <v>1602</v>
      </c>
    </row>
    <row r="131" spans="3:5">
      <c r="C131" s="999" t="s">
        <v>719</v>
      </c>
      <c r="D131" s="1000"/>
      <c r="E131" s="999" t="s">
        <v>1603</v>
      </c>
    </row>
    <row r="132" spans="3:5">
      <c r="C132" s="999" t="s">
        <v>720</v>
      </c>
      <c r="D132" s="1000"/>
      <c r="E132" s="999" t="s">
        <v>1604</v>
      </c>
    </row>
    <row r="133" spans="3:5">
      <c r="C133" s="999" t="s">
        <v>721</v>
      </c>
      <c r="D133" s="1000"/>
      <c r="E133" s="999" t="s">
        <v>1604</v>
      </c>
    </row>
    <row r="134" spans="3:5">
      <c r="C134" s="999" t="s">
        <v>722</v>
      </c>
      <c r="D134" s="1000"/>
      <c r="E134" s="999" t="s">
        <v>1604</v>
      </c>
    </row>
    <row r="135" spans="3:5">
      <c r="C135" s="999" t="s">
        <v>723</v>
      </c>
      <c r="D135" s="1000"/>
      <c r="E135" s="999" t="s">
        <v>1605</v>
      </c>
    </row>
    <row r="136" spans="3:5">
      <c r="C136" s="999" t="s">
        <v>724</v>
      </c>
      <c r="D136" s="1000"/>
      <c r="E136" s="999" t="s">
        <v>1606</v>
      </c>
    </row>
    <row r="137" spans="3:5">
      <c r="C137" s="999" t="s">
        <v>725</v>
      </c>
      <c r="D137" s="1000"/>
      <c r="E137" s="999" t="s">
        <v>1607</v>
      </c>
    </row>
    <row r="138" spans="3:5">
      <c r="C138" s="999" t="s">
        <v>726</v>
      </c>
      <c r="D138" s="1000"/>
      <c r="E138" s="999" t="s">
        <v>1608</v>
      </c>
    </row>
    <row r="139" spans="3:5">
      <c r="C139" s="999" t="s">
        <v>1609</v>
      </c>
      <c r="D139" s="1000"/>
      <c r="E139" s="999" t="s">
        <v>1610</v>
      </c>
    </row>
    <row r="140" spans="3:5" ht="29">
      <c r="C140" s="999" t="s">
        <v>728</v>
      </c>
      <c r="D140" s="1000"/>
      <c r="E140" s="999" t="s">
        <v>1611</v>
      </c>
    </row>
    <row r="141" spans="3:5" ht="29">
      <c r="C141" s="999" t="s">
        <v>729</v>
      </c>
      <c r="D141" s="1000"/>
      <c r="E141" s="999" t="s">
        <v>1611</v>
      </c>
    </row>
    <row r="142" spans="3:5">
      <c r="C142" s="999" t="s">
        <v>730</v>
      </c>
      <c r="D142" s="1000"/>
      <c r="E142" s="999" t="s">
        <v>1603</v>
      </c>
    </row>
    <row r="143" spans="3:5">
      <c r="C143" s="999" t="s">
        <v>731</v>
      </c>
      <c r="D143" s="1000"/>
      <c r="E143" s="999" t="s">
        <v>1603</v>
      </c>
    </row>
    <row r="144" spans="3:5">
      <c r="C144" s="999" t="s">
        <v>732</v>
      </c>
      <c r="D144" s="1000"/>
      <c r="E144" s="999" t="s">
        <v>1612</v>
      </c>
    </row>
    <row r="145" spans="3:5">
      <c r="C145" s="999" t="s">
        <v>733</v>
      </c>
      <c r="D145" s="1000"/>
      <c r="E145" s="999" t="s">
        <v>1604</v>
      </c>
    </row>
    <row r="146" spans="3:5">
      <c r="C146" s="999" t="s">
        <v>735</v>
      </c>
      <c r="D146" s="1000"/>
      <c r="E146" s="999" t="s">
        <v>1606</v>
      </c>
    </row>
    <row r="147" spans="3:5">
      <c r="C147" s="999" t="s">
        <v>934</v>
      </c>
      <c r="D147" s="1000"/>
      <c r="E147" s="999" t="s">
        <v>1606</v>
      </c>
    </row>
    <row r="148" spans="3:5" ht="29">
      <c r="C148" s="999" t="s">
        <v>1348</v>
      </c>
      <c r="D148" s="1000"/>
      <c r="E148" s="999" t="s">
        <v>1613</v>
      </c>
    </row>
    <row r="149" spans="3:5">
      <c r="C149" s="999" t="s">
        <v>734</v>
      </c>
      <c r="D149" s="1000"/>
      <c r="E149" s="999" t="s">
        <v>1614</v>
      </c>
    </row>
    <row r="150" spans="3:5" ht="29">
      <c r="C150" s="999" t="s">
        <v>1382</v>
      </c>
      <c r="D150" s="1000"/>
      <c r="E150" s="999" t="s">
        <v>1615</v>
      </c>
    </row>
    <row r="151" spans="3:5" ht="29">
      <c r="C151" s="999" t="s">
        <v>1728</v>
      </c>
      <c r="D151" s="1000"/>
      <c r="E151" s="999" t="s">
        <v>1617</v>
      </c>
    </row>
    <row r="152" spans="3:5" ht="29">
      <c r="C152" s="999" t="s">
        <v>1618</v>
      </c>
      <c r="D152" s="1000"/>
      <c r="E152" s="999" t="s">
        <v>1619</v>
      </c>
    </row>
    <row r="153" spans="3:5">
      <c r="C153" s="999" t="s">
        <v>1351</v>
      </c>
      <c r="D153" s="1000"/>
      <c r="E153" s="999" t="s">
        <v>1620</v>
      </c>
    </row>
    <row r="154" spans="3:5">
      <c r="C154" s="999" t="s">
        <v>1353</v>
      </c>
      <c r="D154" s="1000"/>
      <c r="E154" s="999" t="s">
        <v>1621</v>
      </c>
    </row>
    <row r="155" spans="3:5">
      <c r="C155" s="999" t="s">
        <v>737</v>
      </c>
      <c r="D155" s="1000"/>
      <c r="E155" s="999" t="s">
        <v>1622</v>
      </c>
    </row>
    <row r="156" spans="3:5">
      <c r="C156" s="999" t="s">
        <v>738</v>
      </c>
      <c r="D156" s="1000"/>
      <c r="E156" s="999" t="s">
        <v>1622</v>
      </c>
    </row>
    <row r="157" spans="3:5">
      <c r="C157" s="999" t="s">
        <v>739</v>
      </c>
      <c r="D157" s="1000"/>
      <c r="E157" s="999" t="s">
        <v>1623</v>
      </c>
    </row>
    <row r="158" spans="3:5">
      <c r="C158" s="999" t="s">
        <v>740</v>
      </c>
      <c r="D158" s="1000"/>
      <c r="E158" s="999" t="s">
        <v>1623</v>
      </c>
    </row>
    <row r="159" spans="3:5">
      <c r="C159" s="999" t="s">
        <v>741</v>
      </c>
      <c r="D159" s="1000"/>
      <c r="E159" s="999" t="s">
        <v>1624</v>
      </c>
    </row>
    <row r="160" spans="3:5">
      <c r="C160" s="999" t="s">
        <v>742</v>
      </c>
      <c r="D160" s="1000"/>
      <c r="E160" s="999" t="s">
        <v>1624</v>
      </c>
    </row>
    <row r="161" spans="3:5">
      <c r="C161" s="999" t="s">
        <v>743</v>
      </c>
      <c r="D161" s="1000"/>
      <c r="E161" s="999" t="s">
        <v>1625</v>
      </c>
    </row>
    <row r="162" spans="3:5">
      <c r="C162" s="999" t="s">
        <v>744</v>
      </c>
      <c r="D162" s="1000"/>
      <c r="E162" s="999" t="s">
        <v>1602</v>
      </c>
    </row>
    <row r="163" spans="3:5">
      <c r="C163" s="999" t="s">
        <v>745</v>
      </c>
      <c r="D163" s="1000"/>
      <c r="E163" s="999" t="s">
        <v>1602</v>
      </c>
    </row>
    <row r="164" spans="3:5">
      <c r="C164" s="999" t="s">
        <v>746</v>
      </c>
      <c r="D164" s="1000"/>
      <c r="E164" s="999" t="s">
        <v>1602</v>
      </c>
    </row>
    <row r="165" spans="3:5">
      <c r="C165" s="999" t="s">
        <v>747</v>
      </c>
      <c r="D165" s="1000"/>
      <c r="E165" s="999" t="s">
        <v>1626</v>
      </c>
    </row>
    <row r="166" spans="3:5">
      <c r="C166" s="999" t="s">
        <v>748</v>
      </c>
      <c r="D166" s="1000"/>
      <c r="E166" s="999" t="s">
        <v>1620</v>
      </c>
    </row>
    <row r="167" spans="3:5">
      <c r="C167" s="999" t="s">
        <v>749</v>
      </c>
      <c r="D167" s="1000"/>
      <c r="E167" s="999" t="s">
        <v>1625</v>
      </c>
    </row>
    <row r="168" spans="3:5">
      <c r="C168" s="999" t="s">
        <v>931</v>
      </c>
      <c r="D168" s="1000"/>
      <c r="E168" s="999" t="s">
        <v>1627</v>
      </c>
    </row>
    <row r="169" spans="3:5">
      <c r="C169" s="999" t="s">
        <v>936</v>
      </c>
      <c r="D169" s="1000"/>
      <c r="E169" s="999" t="s">
        <v>1627</v>
      </c>
    </row>
    <row r="170" spans="3:5">
      <c r="C170" s="999" t="s">
        <v>1374</v>
      </c>
      <c r="D170" s="1000"/>
      <c r="E170" s="999" t="s">
        <v>1621</v>
      </c>
    </row>
    <row r="171" spans="3:5">
      <c r="C171" s="999" t="s">
        <v>1376</v>
      </c>
      <c r="D171" s="1000"/>
      <c r="E171" s="999" t="s">
        <v>1621</v>
      </c>
    </row>
    <row r="172" spans="3:5">
      <c r="C172" s="999" t="s">
        <v>1385</v>
      </c>
      <c r="D172" s="1000"/>
      <c r="E172" s="999" t="s">
        <v>1628</v>
      </c>
    </row>
  </sheetData>
  <sheetProtection algorithmName="SHA-512" hashValue="uTszylmA1zK+/zInH2OFMnirOAeI/nlt6ZdO24PKh6Mf7LaXpCdhJmNZHXsI6S1yIPlrMjrv6vLffPBRPZY7tQ==" saltValue="4LAnTjkGRffB1ycMUp4mXQ==" spinCount="100000" sheet="1" objects="1" scenarios="1"/>
  <sortState xmlns:xlrd2="http://schemas.microsoft.com/office/spreadsheetml/2017/richdata2" ref="B3:G123">
    <sortCondition descending="1" ref="G3:G123"/>
    <sortCondition ref="B3:B123"/>
  </sortState>
  <mergeCells count="1">
    <mergeCell ref="C3:E3"/>
  </mergeCells>
  <conditionalFormatting sqref="H5:H20 H35:H124 H22:H30">
    <cfRule type="cellIs" dxfId="484" priority="14" operator="equal">
      <formula>"Błędna wartość formuły walidacyjnej"</formula>
    </cfRule>
    <cfRule type="cellIs" dxfId="483" priority="15" operator="equal">
      <formula>"Weryfikacja formuły OK"</formula>
    </cfRule>
  </conditionalFormatting>
  <conditionalFormatting sqref="H32:H33">
    <cfRule type="cellIs" dxfId="482" priority="10" operator="equal">
      <formula>"Błędna wartość formuły walidacyjnej"</formula>
    </cfRule>
    <cfRule type="cellIs" dxfId="481" priority="11" operator="equal">
      <formula>"Weryfikacja formuły OK"</formula>
    </cfRule>
  </conditionalFormatting>
  <conditionalFormatting sqref="H31">
    <cfRule type="cellIs" dxfId="480" priority="8" operator="equal">
      <formula>"Błędna wartość formuły walidacyjnej"</formula>
    </cfRule>
    <cfRule type="cellIs" dxfId="479" priority="9" operator="equal">
      <formula>"Weryfikacja formuły OK"</formula>
    </cfRule>
  </conditionalFormatting>
  <conditionalFormatting sqref="H34">
    <cfRule type="cellIs" dxfId="478" priority="6" operator="equal">
      <formula>"Błędna wartość formuły walidacyjnej"</formula>
    </cfRule>
    <cfRule type="cellIs" dxfId="477" priority="7" operator="equal">
      <formula>"Weryfikacja formuły OK"</formula>
    </cfRule>
  </conditionalFormatting>
  <conditionalFormatting sqref="H1">
    <cfRule type="containsText" dxfId="476" priority="5" operator="containsText" text="Skoroszyt jest zwalidowany poprawnie">
      <formula>NOT(ISERROR(SEARCH("Skoroszyt jest zwalidowany poprawnie",H1)))</formula>
    </cfRule>
  </conditionalFormatting>
  <conditionalFormatting sqref="H125:H126">
    <cfRule type="cellIs" dxfId="475" priority="3" operator="equal">
      <formula>"Błędna wartość formuły walidacyjnej"</formula>
    </cfRule>
    <cfRule type="cellIs" dxfId="474" priority="4" operator="equal">
      <formula>"Weryfikacja formuły OK"</formula>
    </cfRule>
  </conditionalFormatting>
  <conditionalFormatting sqref="H21">
    <cfRule type="cellIs" dxfId="473" priority="1" operator="equal">
      <formula>"Błędna wartość formuły walidacyjnej"</formula>
    </cfRule>
    <cfRule type="cellIs" dxfId="472" priority="2" operator="equal">
      <formula>"Weryfikacja formuły OK"</formula>
    </cfRule>
  </conditionalFormatting>
  <pageMargins left="0.25" right="0.25" top="0.75" bottom="0.75" header="0.3" footer="0.3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B2:J28"/>
  <sheetViews>
    <sheetView workbookViewId="0">
      <selection activeCell="D7" sqref="D7:H22"/>
    </sheetView>
  </sheetViews>
  <sheetFormatPr defaultColWidth="8.7265625" defaultRowHeight="14.5"/>
  <cols>
    <col min="1" max="1" width="8.7265625" style="43"/>
    <col min="2" max="2" width="12.1796875" style="43" customWidth="1"/>
    <col min="3" max="3" width="46.54296875" style="43" customWidth="1"/>
    <col min="4" max="8" width="14.54296875" style="43" customWidth="1"/>
    <col min="9" max="9" width="47.453125" style="43" customWidth="1"/>
    <col min="10" max="16384" width="8.7265625" style="43"/>
  </cols>
  <sheetData>
    <row r="2" spans="2:10">
      <c r="B2" s="39" t="s">
        <v>938</v>
      </c>
    </row>
    <row r="3" spans="2:10">
      <c r="B3" s="65" t="s">
        <v>1500</v>
      </c>
      <c r="C3" s="61"/>
      <c r="D3" s="61"/>
      <c r="E3" s="61"/>
      <c r="F3" s="61"/>
      <c r="G3" s="61"/>
      <c r="H3" s="61"/>
    </row>
    <row r="4" spans="2:10" ht="15" thickBot="1">
      <c r="B4" s="61"/>
      <c r="C4" s="193"/>
      <c r="D4" s="61"/>
      <c r="E4" s="61"/>
      <c r="F4" s="61"/>
      <c r="G4" s="61"/>
      <c r="H4" s="61"/>
    </row>
    <row r="5" spans="2:10" ht="73" thickBot="1">
      <c r="B5" s="1133"/>
      <c r="C5" s="1134"/>
      <c r="D5" s="178" t="s">
        <v>85</v>
      </c>
      <c r="E5" s="194" t="s">
        <v>828</v>
      </c>
      <c r="F5" s="662" t="s">
        <v>827</v>
      </c>
      <c r="G5" s="194" t="s">
        <v>88</v>
      </c>
      <c r="H5" s="194" t="s">
        <v>12</v>
      </c>
    </row>
    <row r="6" spans="2:10" ht="15" thickBot="1">
      <c r="B6" s="1135"/>
      <c r="C6" s="1136"/>
      <c r="D6" s="180" t="s">
        <v>777</v>
      </c>
      <c r="E6" s="181" t="s">
        <v>778</v>
      </c>
      <c r="F6" s="180" t="s">
        <v>779</v>
      </c>
      <c r="G6" s="180" t="s">
        <v>780</v>
      </c>
      <c r="H6" s="180" t="s">
        <v>781</v>
      </c>
    </row>
    <row r="7" spans="2:10">
      <c r="B7" s="91" t="s">
        <v>336</v>
      </c>
      <c r="C7" s="160" t="s">
        <v>33</v>
      </c>
      <c r="D7" s="196">
        <v>0</v>
      </c>
      <c r="E7" s="197">
        <v>0</v>
      </c>
      <c r="F7" s="196">
        <v>0</v>
      </c>
      <c r="G7" s="198">
        <v>0</v>
      </c>
      <c r="H7" s="198">
        <v>0</v>
      </c>
      <c r="I7" s="43" t="str">
        <f>IF(COUNTBLANK(D7:H7)=5,"",IF(AND(COUNTBLANK(D7:H7)=0,COUNT(D7:H7)=5), "Weryfikacja bieżącego wiersza OK", "Należy wypełnić wszystkie pola w bieżącym wierszu"))</f>
        <v>Weryfikacja bieżącego wiersza OK</v>
      </c>
      <c r="J7" s="62"/>
    </row>
    <row r="8" spans="2:10">
      <c r="B8" s="95" t="s">
        <v>337</v>
      </c>
      <c r="C8" s="159" t="s">
        <v>53</v>
      </c>
      <c r="D8" s="199">
        <v>0</v>
      </c>
      <c r="E8" s="200">
        <v>0</v>
      </c>
      <c r="F8" s="199">
        <v>0</v>
      </c>
      <c r="G8" s="199">
        <v>0</v>
      </c>
      <c r="H8" s="199">
        <v>0</v>
      </c>
      <c r="I8" s="43" t="str">
        <f t="shared" ref="I8:I22" si="0">IF(COUNTBLANK(D8:H8)=5,"",IF(AND(COUNTBLANK(D8:H8)=0,COUNT(D8:H8)=5), "Weryfikacja bieżącego wiersza OK", "Należy wypełnić wszystkie pola w bieżącym wierszu"))</f>
        <v>Weryfikacja bieżącego wiersza OK</v>
      </c>
      <c r="J8" s="62"/>
    </row>
    <row r="9" spans="2:10">
      <c r="B9" s="95" t="s">
        <v>338</v>
      </c>
      <c r="C9" s="159" t="s">
        <v>54</v>
      </c>
      <c r="D9" s="199">
        <v>0</v>
      </c>
      <c r="E9" s="200">
        <v>0</v>
      </c>
      <c r="F9" s="199">
        <v>0</v>
      </c>
      <c r="G9" s="199">
        <v>0</v>
      </c>
      <c r="H9" s="199">
        <v>0</v>
      </c>
      <c r="I9" s="43" t="str">
        <f t="shared" si="0"/>
        <v>Weryfikacja bieżącego wiersza OK</v>
      </c>
      <c r="J9" s="62"/>
    </row>
    <row r="10" spans="2:10">
      <c r="B10" s="95" t="s">
        <v>339</v>
      </c>
      <c r="C10" s="159" t="s">
        <v>840</v>
      </c>
      <c r="D10" s="199">
        <v>0</v>
      </c>
      <c r="E10" s="200">
        <v>0</v>
      </c>
      <c r="F10" s="199">
        <v>0</v>
      </c>
      <c r="G10" s="199">
        <v>0</v>
      </c>
      <c r="H10" s="199">
        <v>0</v>
      </c>
      <c r="I10" s="43" t="str">
        <f t="shared" si="0"/>
        <v>Weryfikacja bieżącego wiersza OK</v>
      </c>
      <c r="J10" s="62"/>
    </row>
    <row r="11" spans="2:10">
      <c r="B11" s="95" t="s">
        <v>340</v>
      </c>
      <c r="C11" s="159" t="s">
        <v>233</v>
      </c>
      <c r="D11" s="199">
        <v>0</v>
      </c>
      <c r="E11" s="200">
        <v>0</v>
      </c>
      <c r="F11" s="199">
        <v>0</v>
      </c>
      <c r="G11" s="199">
        <v>0</v>
      </c>
      <c r="H11" s="199">
        <v>0</v>
      </c>
      <c r="I11" s="43" t="str">
        <f t="shared" si="0"/>
        <v>Weryfikacja bieżącego wiersza OK</v>
      </c>
      <c r="J11" s="62"/>
    </row>
    <row r="12" spans="2:10">
      <c r="B12" s="95" t="s">
        <v>341</v>
      </c>
      <c r="C12" s="161" t="s">
        <v>234</v>
      </c>
      <c r="D12" s="199">
        <v>0</v>
      </c>
      <c r="E12" s="200">
        <v>0</v>
      </c>
      <c r="F12" s="199">
        <v>0</v>
      </c>
      <c r="G12" s="199">
        <v>0</v>
      </c>
      <c r="H12" s="199">
        <v>0</v>
      </c>
      <c r="I12" s="43" t="str">
        <f t="shared" si="0"/>
        <v>Weryfikacja bieżącego wiersza OK</v>
      </c>
      <c r="J12" s="62"/>
    </row>
    <row r="13" spans="2:10">
      <c r="B13" s="95" t="s">
        <v>342</v>
      </c>
      <c r="C13" s="159" t="s">
        <v>48</v>
      </c>
      <c r="D13" s="199">
        <v>0</v>
      </c>
      <c r="E13" s="200">
        <v>0</v>
      </c>
      <c r="F13" s="199">
        <v>0</v>
      </c>
      <c r="G13" s="199">
        <v>0</v>
      </c>
      <c r="H13" s="199">
        <v>0</v>
      </c>
      <c r="I13" s="43" t="str">
        <f t="shared" si="0"/>
        <v>Weryfikacja bieżącego wiersza OK</v>
      </c>
      <c r="J13" s="62"/>
    </row>
    <row r="14" spans="2:10">
      <c r="B14" s="95" t="s">
        <v>343</v>
      </c>
      <c r="C14" s="159" t="s">
        <v>86</v>
      </c>
      <c r="D14" s="199">
        <v>0</v>
      </c>
      <c r="E14" s="200">
        <v>0</v>
      </c>
      <c r="F14" s="199">
        <v>0</v>
      </c>
      <c r="G14" s="201">
        <v>0</v>
      </c>
      <c r="H14" s="201">
        <v>0</v>
      </c>
      <c r="I14" s="43" t="str">
        <f t="shared" si="0"/>
        <v>Weryfikacja bieżącego wiersza OK</v>
      </c>
      <c r="J14" s="62"/>
    </row>
    <row r="15" spans="2:10">
      <c r="B15" s="95" t="s">
        <v>344</v>
      </c>
      <c r="C15" s="77" t="s">
        <v>36</v>
      </c>
      <c r="D15" s="170"/>
      <c r="E15" s="202">
        <v>0</v>
      </c>
      <c r="F15" s="203">
        <v>0</v>
      </c>
      <c r="G15" s="203">
        <v>0</v>
      </c>
      <c r="H15" s="203">
        <v>0</v>
      </c>
      <c r="I15" s="43" t="str">
        <f>IF(COUNTBLANK(E15:H15)=4,"",IF(AND(COUNTBLANK(E15:H15)=0,COUNT(E15:H15)=4), "Weryfikacja bieżącego wiersza OK", "Należy wypełnić wszystkie pola w bieżącym wierszu"))</f>
        <v>Weryfikacja bieżącego wiersza OK</v>
      </c>
      <c r="J15" s="62"/>
    </row>
    <row r="16" spans="2:10">
      <c r="B16" s="95" t="s">
        <v>345</v>
      </c>
      <c r="C16" s="159" t="s">
        <v>840</v>
      </c>
      <c r="D16" s="170"/>
      <c r="E16" s="200">
        <v>0</v>
      </c>
      <c r="F16" s="199">
        <v>0</v>
      </c>
      <c r="G16" s="199">
        <v>0</v>
      </c>
      <c r="H16" s="199">
        <v>0</v>
      </c>
      <c r="I16" s="43" t="str">
        <f t="shared" ref="I16:I21" si="1">IF(COUNTBLANK(E16:H16)=4,"",IF(AND(COUNTBLANK(E16:H16)=0,COUNT(E16:H16)=4), "Weryfikacja bieżącego wiersza OK", "Należy wypełnić wszystkie pola w bieżącym wierszu"))</f>
        <v>Weryfikacja bieżącego wiersza OK</v>
      </c>
      <c r="J16" s="62"/>
    </row>
    <row r="17" spans="2:10">
      <c r="B17" s="95" t="s">
        <v>346</v>
      </c>
      <c r="C17" s="159" t="s">
        <v>54</v>
      </c>
      <c r="D17" s="170"/>
      <c r="E17" s="200">
        <v>0</v>
      </c>
      <c r="F17" s="199">
        <v>0</v>
      </c>
      <c r="G17" s="199">
        <v>0</v>
      </c>
      <c r="H17" s="199">
        <v>0</v>
      </c>
      <c r="I17" s="43" t="str">
        <f t="shared" si="1"/>
        <v>Weryfikacja bieżącego wiersza OK</v>
      </c>
      <c r="J17" s="62"/>
    </row>
    <row r="18" spans="2:10">
      <c r="B18" s="95" t="s">
        <v>347</v>
      </c>
      <c r="C18" s="159" t="s">
        <v>233</v>
      </c>
      <c r="D18" s="170"/>
      <c r="E18" s="200">
        <v>0</v>
      </c>
      <c r="F18" s="199">
        <v>0</v>
      </c>
      <c r="G18" s="199">
        <v>0</v>
      </c>
      <c r="H18" s="199">
        <v>0</v>
      </c>
      <c r="I18" s="43" t="str">
        <f t="shared" si="1"/>
        <v>Weryfikacja bieżącego wiersza OK</v>
      </c>
      <c r="J18" s="62"/>
    </row>
    <row r="19" spans="2:10">
      <c r="B19" s="95" t="s">
        <v>348</v>
      </c>
      <c r="C19" s="161" t="s">
        <v>234</v>
      </c>
      <c r="D19" s="170"/>
      <c r="E19" s="200">
        <v>0</v>
      </c>
      <c r="F19" s="199">
        <v>0</v>
      </c>
      <c r="G19" s="199">
        <v>0</v>
      </c>
      <c r="H19" s="199">
        <v>0</v>
      </c>
      <c r="I19" s="43" t="str">
        <f t="shared" si="1"/>
        <v>Weryfikacja bieżącego wiersza OK</v>
      </c>
      <c r="J19" s="62"/>
    </row>
    <row r="20" spans="2:10">
      <c r="B20" s="95" t="s">
        <v>349</v>
      </c>
      <c r="C20" s="159" t="s">
        <v>48</v>
      </c>
      <c r="D20" s="170"/>
      <c r="E20" s="200">
        <v>0</v>
      </c>
      <c r="F20" s="199">
        <v>0</v>
      </c>
      <c r="G20" s="199">
        <v>0</v>
      </c>
      <c r="H20" s="199">
        <v>0</v>
      </c>
      <c r="I20" s="43" t="str">
        <f t="shared" si="1"/>
        <v>Weryfikacja bieżącego wiersza OK</v>
      </c>
      <c r="J20" s="62"/>
    </row>
    <row r="21" spans="2:10" ht="15" thickBot="1">
      <c r="B21" s="119" t="s">
        <v>350</v>
      </c>
      <c r="C21" s="159" t="s">
        <v>86</v>
      </c>
      <c r="D21" s="171"/>
      <c r="E21" s="204">
        <v>0</v>
      </c>
      <c r="F21" s="205">
        <v>0</v>
      </c>
      <c r="G21" s="205">
        <v>0</v>
      </c>
      <c r="H21" s="205">
        <v>0</v>
      </c>
      <c r="I21" s="43" t="str">
        <f t="shared" si="1"/>
        <v>Weryfikacja bieżącego wiersza OK</v>
      </c>
      <c r="J21" s="62"/>
    </row>
    <row r="22" spans="2:10" ht="15" thickBot="1">
      <c r="B22" s="163" t="s">
        <v>351</v>
      </c>
      <c r="C22" s="195" t="s">
        <v>52</v>
      </c>
      <c r="D22" s="206">
        <v>0</v>
      </c>
      <c r="E22" s="207">
        <v>0</v>
      </c>
      <c r="F22" s="206">
        <v>0</v>
      </c>
      <c r="G22" s="206">
        <v>0</v>
      </c>
      <c r="H22" s="206">
        <v>0</v>
      </c>
      <c r="I22" s="43" t="str">
        <f t="shared" si="0"/>
        <v>Weryfikacja bieżącego wiersza OK</v>
      </c>
      <c r="J22" s="62"/>
    </row>
    <row r="24" spans="2:10">
      <c r="C24" s="38" t="s">
        <v>1758</v>
      </c>
      <c r="D24" s="38"/>
      <c r="E24" s="38"/>
      <c r="F24" s="38"/>
      <c r="G24" s="38"/>
      <c r="H24" s="38"/>
    </row>
    <row r="25" spans="2:10">
      <c r="C25" s="38" t="s">
        <v>336</v>
      </c>
      <c r="D25" s="62" t="str">
        <f>IF(D7="","",IF(ROUND(SUM(D8+D9+D10+D11+D13+D14),2)=ROUND(D7,2),"OK","Błąd sumy częściowej"))</f>
        <v>OK</v>
      </c>
      <c r="E25" s="62" t="str">
        <f t="shared" ref="E25:H25" si="2">IF(E7="","",IF(ROUND(SUM(E8+E9+E10+E11+E13+E14),2)=ROUND(E7,2),"OK","Błąd sumy częściowej"))</f>
        <v>OK</v>
      </c>
      <c r="F25" s="62" t="str">
        <f t="shared" si="2"/>
        <v>OK</v>
      </c>
      <c r="G25" s="62" t="str">
        <f t="shared" si="2"/>
        <v>OK</v>
      </c>
      <c r="H25" s="62" t="str">
        <f t="shared" si="2"/>
        <v>OK</v>
      </c>
    </row>
    <row r="26" spans="2:10">
      <c r="C26" s="38" t="s">
        <v>344</v>
      </c>
      <c r="D26" s="38"/>
      <c r="E26" s="62" t="str">
        <f>IF(E15="","",IF(ROUND(SUM(E16+E17+E18+E20+E21),2)=ROUND(E15,2),"OK","Błąd sumy częściowej"))</f>
        <v>OK</v>
      </c>
      <c r="F26" s="62" t="str">
        <f t="shared" ref="F26:H26" si="3">IF(F15="","",IF(ROUND(SUM(F16+F17+F18+F20+F21),2)=ROUND(F15,2),"OK","Błąd sumy częściowej"))</f>
        <v>OK</v>
      </c>
      <c r="G26" s="62" t="str">
        <f t="shared" si="3"/>
        <v>OK</v>
      </c>
      <c r="H26" s="62" t="str">
        <f t="shared" si="3"/>
        <v>OK</v>
      </c>
    </row>
    <row r="27" spans="2:10">
      <c r="C27" s="38" t="s">
        <v>351</v>
      </c>
      <c r="D27" s="62" t="str">
        <f>IF(D22="","",IF(ROUND(SUM(D7),2)=ROUND(D22,2),"OK","Błąd sumy częściowej"))</f>
        <v>OK</v>
      </c>
      <c r="E27" s="62" t="str">
        <f>IF(E22="","",IF(ROUND(SUM(E7+E15),2)=ROUND(E22,2),"OK","Błąd sumy częściowej"))</f>
        <v>OK</v>
      </c>
      <c r="F27" s="62" t="str">
        <f t="shared" ref="F27:H27" si="4">IF(F22="","",IF(ROUND(SUM(F7+F15),2)=ROUND(F22,2),"OK","Błąd sumy częściowej"))</f>
        <v>OK</v>
      </c>
      <c r="G27" s="62" t="str">
        <f t="shared" si="4"/>
        <v>OK</v>
      </c>
      <c r="H27" s="62" t="str">
        <f t="shared" si="4"/>
        <v>OK</v>
      </c>
    </row>
    <row r="28" spans="2:10">
      <c r="C28" s="43" t="s">
        <v>1759</v>
      </c>
      <c r="D28" s="62" t="str">
        <f>IF(COUNTBLANK(I7:I22)=16,"",IF(AND(COUNTIF(I7:I22,"Weryfikacja bieżącego wiersza OK")=16,COUNTIF(D25:H27,"OK")=14),"Arkusz jest zwalidowany poprawnie","Arkusz jest niepoprawny"))</f>
        <v>Arkusz jest zwalidowany poprawnie</v>
      </c>
    </row>
  </sheetData>
  <sheetProtection algorithmName="SHA-512" hashValue="hx6tsaynijqWCbEYCjWZKW9kNL8oyadJqboSwhzWkdEG2/gP9vOgm07k4KuT1ZKNyY23UL130FFvKDe5BqD1qg==" saltValue="3/ik3uiGuJ7IzzbmBFg/sQ==" spinCount="100000" sheet="1" objects="1" scenarios="1"/>
  <mergeCells count="1">
    <mergeCell ref="B5:C6"/>
  </mergeCells>
  <conditionalFormatting sqref="I7">
    <cfRule type="containsText" dxfId="377" priority="9" operator="containsText" text="Należy">
      <formula>NOT(ISERROR(SEARCH("Należy",I7)))</formula>
    </cfRule>
    <cfRule type="containsText" dxfId="376" priority="10" operator="containsText" text="Weryfikacja bieżącego wiersza OK">
      <formula>NOT(ISERROR(SEARCH("Weryfikacja bieżącego wiersza OK",I7)))</formula>
    </cfRule>
  </conditionalFormatting>
  <conditionalFormatting sqref="I8:I22">
    <cfRule type="containsText" dxfId="375" priority="7" operator="containsText" text="Należy">
      <formula>NOT(ISERROR(SEARCH("Należy",I8)))</formula>
    </cfRule>
    <cfRule type="containsText" dxfId="374" priority="8" operator="containsText" text="Weryfikacja bieżącego wiersza OK">
      <formula>NOT(ISERROR(SEARCH("Weryfikacja bieżącego wiersza OK",I8)))</formula>
    </cfRule>
  </conditionalFormatting>
  <conditionalFormatting sqref="D25:H25">
    <cfRule type="containsText" dxfId="373" priority="6" operator="containsText" text="OK">
      <formula>NOT(ISERROR(SEARCH("OK",D25)))</formula>
    </cfRule>
  </conditionalFormatting>
  <conditionalFormatting sqref="E26:H26">
    <cfRule type="containsText" dxfId="372" priority="5" operator="containsText" text="OK">
      <formula>NOT(ISERROR(SEARCH("OK",E26)))</formula>
    </cfRule>
  </conditionalFormatting>
  <conditionalFormatting sqref="D27">
    <cfRule type="containsText" dxfId="371" priority="4" operator="containsText" text="OK">
      <formula>NOT(ISERROR(SEARCH("OK",D27)))</formula>
    </cfRule>
  </conditionalFormatting>
  <conditionalFormatting sqref="E27:H27">
    <cfRule type="containsText" dxfId="370" priority="3" operator="containsText" text="OK">
      <formula>NOT(ISERROR(SEARCH("OK",E27)))</formula>
    </cfRule>
  </conditionalFormatting>
  <conditionalFormatting sqref="J7:J22">
    <cfRule type="containsText" dxfId="369" priority="2" operator="containsText" text="OK">
      <formula>NOT(ISERROR(SEARCH("OK",J7)))</formula>
    </cfRule>
  </conditionalFormatting>
  <conditionalFormatting sqref="D28">
    <cfRule type="containsText" dxfId="368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B1:I34"/>
  <sheetViews>
    <sheetView view="pageBreakPreview" zoomScaleNormal="100" zoomScaleSheetLayoutView="100" workbookViewId="0">
      <selection activeCell="D6" sqref="D6:H27"/>
    </sheetView>
  </sheetViews>
  <sheetFormatPr defaultColWidth="8.7265625" defaultRowHeight="14.5"/>
  <cols>
    <col min="1" max="1" width="11.26953125" style="43" customWidth="1"/>
    <col min="2" max="2" width="10.54296875" style="43" customWidth="1"/>
    <col min="3" max="3" width="41.54296875" style="43" customWidth="1"/>
    <col min="4" max="7" width="15.81640625" style="43" customWidth="1"/>
    <col min="8" max="8" width="19.1796875" style="43" customWidth="1"/>
    <col min="9" max="9" width="23.26953125" style="43" customWidth="1"/>
    <col min="10" max="16384" width="8.7265625" style="43"/>
  </cols>
  <sheetData>
    <row r="1" spans="2:9">
      <c r="B1" s="39" t="s">
        <v>8</v>
      </c>
      <c r="C1" s="38"/>
      <c r="D1" s="38"/>
      <c r="E1" s="38"/>
      <c r="F1" s="38"/>
      <c r="G1" s="38"/>
      <c r="H1" s="38"/>
    </row>
    <row r="2" spans="2:9">
      <c r="B2" s="38" t="s">
        <v>352</v>
      </c>
      <c r="C2" s="38"/>
      <c r="D2" s="38"/>
      <c r="E2" s="38"/>
      <c r="F2" s="38"/>
      <c r="G2" s="38"/>
      <c r="H2" s="38"/>
    </row>
    <row r="3" spans="2:9" ht="15" thickBot="1">
      <c r="B3" s="38"/>
      <c r="C3" s="38"/>
      <c r="D3" s="38"/>
      <c r="E3" s="38"/>
      <c r="F3" s="38"/>
      <c r="G3" s="38"/>
      <c r="H3" s="38"/>
    </row>
    <row r="4" spans="2:9" ht="18" customHeight="1" thickBot="1">
      <c r="B4" s="1137"/>
      <c r="C4" s="1138"/>
      <c r="D4" s="194" t="s">
        <v>42</v>
      </c>
      <c r="E4" s="662" t="s">
        <v>43</v>
      </c>
      <c r="F4" s="194" t="s">
        <v>44</v>
      </c>
      <c r="G4" s="194" t="s">
        <v>45</v>
      </c>
      <c r="H4" s="194" t="s">
        <v>46</v>
      </c>
    </row>
    <row r="5" spans="2:9" ht="16.5" customHeight="1" thickBot="1">
      <c r="B5" s="1139"/>
      <c r="C5" s="1140"/>
      <c r="D5" s="180" t="s">
        <v>777</v>
      </c>
      <c r="E5" s="181" t="s">
        <v>778</v>
      </c>
      <c r="F5" s="180" t="s">
        <v>779</v>
      </c>
      <c r="G5" s="180" t="s">
        <v>780</v>
      </c>
      <c r="H5" s="180" t="s">
        <v>781</v>
      </c>
    </row>
    <row r="6" spans="2:9" ht="32.25" customHeight="1">
      <c r="B6" s="95" t="s">
        <v>353</v>
      </c>
      <c r="C6" s="208" t="s">
        <v>842</v>
      </c>
      <c r="D6" s="209">
        <v>0</v>
      </c>
      <c r="E6" s="210">
        <v>0</v>
      </c>
      <c r="F6" s="209">
        <v>0</v>
      </c>
      <c r="G6" s="209">
        <v>0</v>
      </c>
      <c r="H6" s="209">
        <v>0</v>
      </c>
      <c r="I6" s="43" t="str">
        <f>IF(COUNTBLANK(D6:H6)=5,"",IF(AND(COUNTBLANK(D6:H6)=0,COUNT(D6:H6)=5), "Weryfikacja bieżącego wiersza OK", "Należy wypełnić wszystkie pola w bieżącym wierszu"))</f>
        <v>Weryfikacja bieżącego wiersza OK</v>
      </c>
    </row>
    <row r="7" spans="2:9" ht="16.5" customHeight="1">
      <c r="B7" s="95" t="s">
        <v>354</v>
      </c>
      <c r="C7" s="158" t="s">
        <v>15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43" t="str">
        <f t="shared" ref="I7:I27" si="0">IF(COUNTBLANK(D7:H7)=5,"",IF(AND(COUNTBLANK(D7:H7)=0,COUNT(D7:H7)=5), "Weryfikacja bieżącego wiersza OK", "Należy wypełnić wszystkie pola w bieżącym wierszu"))</f>
        <v>Weryfikacja bieżącego wiersza OK</v>
      </c>
    </row>
    <row r="8" spans="2:9" ht="16.5" customHeight="1">
      <c r="B8" s="95" t="s">
        <v>355</v>
      </c>
      <c r="C8" s="159" t="s">
        <v>840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43" t="str">
        <f t="shared" si="0"/>
        <v>Weryfikacja bieżącego wiersza OK</v>
      </c>
    </row>
    <row r="9" spans="2:9" ht="16.5" customHeight="1">
      <c r="B9" s="95" t="s">
        <v>356</v>
      </c>
      <c r="C9" s="159" t="s">
        <v>233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43" t="str">
        <f t="shared" si="0"/>
        <v>Weryfikacja bieżącego wiersza OK</v>
      </c>
    </row>
    <row r="10" spans="2:9" ht="16.5" customHeight="1">
      <c r="B10" s="95" t="s">
        <v>357</v>
      </c>
      <c r="C10" s="159" t="s">
        <v>48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43" t="str">
        <f t="shared" si="0"/>
        <v>Weryfikacja bieżącego wiersza OK</v>
      </c>
    </row>
    <row r="11" spans="2:9" ht="16.5" customHeight="1">
      <c r="B11" s="95" t="s">
        <v>358</v>
      </c>
      <c r="C11" s="159" t="s">
        <v>86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43" t="str">
        <f t="shared" si="0"/>
        <v>Weryfikacja bieżącego wiersza OK</v>
      </c>
    </row>
    <row r="12" spans="2:9" ht="19.5" customHeight="1">
      <c r="B12" s="95" t="s">
        <v>359</v>
      </c>
      <c r="C12" s="160" t="s">
        <v>33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43" t="str">
        <f t="shared" si="0"/>
        <v>Weryfikacja bieżącego wiersza OK</v>
      </c>
    </row>
    <row r="13" spans="2:9" ht="19.5" customHeight="1">
      <c r="B13" s="95" t="s">
        <v>360</v>
      </c>
      <c r="C13" s="159" t="s">
        <v>53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43" t="str">
        <f t="shared" si="0"/>
        <v>Weryfikacja bieżącego wiersza OK</v>
      </c>
    </row>
    <row r="14" spans="2:9" ht="19.5" customHeight="1">
      <c r="B14" s="95" t="s">
        <v>361</v>
      </c>
      <c r="C14" s="159" t="s">
        <v>54</v>
      </c>
      <c r="D14" s="199">
        <v>0</v>
      </c>
      <c r="E14" s="200">
        <v>0</v>
      </c>
      <c r="F14" s="199">
        <v>0</v>
      </c>
      <c r="G14" s="199">
        <v>0</v>
      </c>
      <c r="H14" s="199">
        <v>0</v>
      </c>
      <c r="I14" s="43" t="str">
        <f t="shared" si="0"/>
        <v>Weryfikacja bieżącego wiersza OK</v>
      </c>
    </row>
    <row r="15" spans="2:9" ht="19.5" customHeight="1">
      <c r="B15" s="95" t="s">
        <v>362</v>
      </c>
      <c r="C15" s="159" t="s">
        <v>840</v>
      </c>
      <c r="D15" s="199">
        <v>0</v>
      </c>
      <c r="E15" s="200">
        <v>0</v>
      </c>
      <c r="F15" s="199">
        <v>0</v>
      </c>
      <c r="G15" s="199">
        <v>0</v>
      </c>
      <c r="H15" s="199">
        <v>0</v>
      </c>
      <c r="I15" s="43" t="str">
        <f t="shared" si="0"/>
        <v>Weryfikacja bieżącego wiersza OK</v>
      </c>
    </row>
    <row r="16" spans="2:9" ht="19.5" customHeight="1">
      <c r="B16" s="95" t="s">
        <v>363</v>
      </c>
      <c r="C16" s="159" t="s">
        <v>233</v>
      </c>
      <c r="D16" s="199">
        <v>0</v>
      </c>
      <c r="E16" s="200">
        <v>0</v>
      </c>
      <c r="F16" s="199">
        <v>0</v>
      </c>
      <c r="G16" s="199">
        <v>0</v>
      </c>
      <c r="H16" s="199">
        <v>0</v>
      </c>
      <c r="I16" s="43" t="str">
        <f t="shared" si="0"/>
        <v>Weryfikacja bieżącego wiersza OK</v>
      </c>
    </row>
    <row r="17" spans="2:9" ht="19.5" customHeight="1">
      <c r="B17" s="95" t="s">
        <v>364</v>
      </c>
      <c r="C17" s="161" t="s">
        <v>234</v>
      </c>
      <c r="D17" s="199">
        <v>0</v>
      </c>
      <c r="E17" s="200">
        <v>0</v>
      </c>
      <c r="F17" s="199">
        <v>0</v>
      </c>
      <c r="G17" s="199">
        <v>0</v>
      </c>
      <c r="H17" s="199">
        <v>0</v>
      </c>
      <c r="I17" s="43" t="str">
        <f t="shared" si="0"/>
        <v>Weryfikacja bieżącego wiersza OK</v>
      </c>
    </row>
    <row r="18" spans="2:9" ht="19.5" customHeight="1">
      <c r="B18" s="95" t="s">
        <v>365</v>
      </c>
      <c r="C18" s="159" t="s">
        <v>48</v>
      </c>
      <c r="D18" s="199">
        <v>0</v>
      </c>
      <c r="E18" s="200">
        <v>0</v>
      </c>
      <c r="F18" s="199">
        <v>0</v>
      </c>
      <c r="G18" s="199">
        <v>0</v>
      </c>
      <c r="H18" s="199">
        <v>0</v>
      </c>
      <c r="I18" s="43" t="str">
        <f t="shared" si="0"/>
        <v>Weryfikacja bieżącego wiersza OK</v>
      </c>
    </row>
    <row r="19" spans="2:9" ht="19.5" customHeight="1">
      <c r="B19" s="95" t="s">
        <v>366</v>
      </c>
      <c r="C19" s="159" t="s">
        <v>86</v>
      </c>
      <c r="D19" s="199">
        <v>0</v>
      </c>
      <c r="E19" s="200">
        <v>0</v>
      </c>
      <c r="F19" s="199">
        <v>0</v>
      </c>
      <c r="G19" s="201">
        <v>0</v>
      </c>
      <c r="H19" s="201">
        <v>0</v>
      </c>
      <c r="I19" s="43" t="str">
        <f t="shared" si="0"/>
        <v>Weryfikacja bieżącego wiersza OK</v>
      </c>
    </row>
    <row r="20" spans="2:9" ht="19.5" customHeight="1">
      <c r="B20" s="95" t="s">
        <v>367</v>
      </c>
      <c r="C20" s="77" t="s">
        <v>36</v>
      </c>
      <c r="D20" s="203">
        <v>0</v>
      </c>
      <c r="E20" s="202">
        <v>0</v>
      </c>
      <c r="F20" s="203">
        <v>0</v>
      </c>
      <c r="G20" s="203">
        <v>0</v>
      </c>
      <c r="H20" s="203">
        <v>0</v>
      </c>
      <c r="I20" s="43" t="str">
        <f t="shared" si="0"/>
        <v>Weryfikacja bieżącego wiersza OK</v>
      </c>
    </row>
    <row r="21" spans="2:9" ht="19.5" customHeight="1">
      <c r="B21" s="95" t="s">
        <v>368</v>
      </c>
      <c r="C21" s="159" t="s">
        <v>840</v>
      </c>
      <c r="D21" s="199">
        <v>0</v>
      </c>
      <c r="E21" s="200">
        <v>0</v>
      </c>
      <c r="F21" s="199">
        <v>0</v>
      </c>
      <c r="G21" s="199">
        <v>0</v>
      </c>
      <c r="H21" s="199">
        <v>0</v>
      </c>
      <c r="I21" s="43" t="str">
        <f t="shared" si="0"/>
        <v>Weryfikacja bieżącego wiersza OK</v>
      </c>
    </row>
    <row r="22" spans="2:9" ht="19.5" customHeight="1">
      <c r="B22" s="95" t="s">
        <v>369</v>
      </c>
      <c r="C22" s="159" t="s">
        <v>54</v>
      </c>
      <c r="D22" s="199">
        <v>0</v>
      </c>
      <c r="E22" s="200">
        <v>0</v>
      </c>
      <c r="F22" s="199">
        <v>0</v>
      </c>
      <c r="G22" s="199">
        <v>0</v>
      </c>
      <c r="H22" s="199">
        <v>0</v>
      </c>
      <c r="I22" s="43" t="str">
        <f t="shared" si="0"/>
        <v>Weryfikacja bieżącego wiersza OK</v>
      </c>
    </row>
    <row r="23" spans="2:9" ht="19.5" customHeight="1">
      <c r="B23" s="95" t="s">
        <v>370</v>
      </c>
      <c r="C23" s="159" t="s">
        <v>233</v>
      </c>
      <c r="D23" s="199">
        <v>0</v>
      </c>
      <c r="E23" s="200">
        <v>0</v>
      </c>
      <c r="F23" s="199">
        <v>0</v>
      </c>
      <c r="G23" s="199">
        <v>0</v>
      </c>
      <c r="H23" s="199">
        <v>0</v>
      </c>
      <c r="I23" s="43" t="str">
        <f t="shared" si="0"/>
        <v>Weryfikacja bieżącego wiersza OK</v>
      </c>
    </row>
    <row r="24" spans="2:9" ht="19.5" customHeight="1">
      <c r="B24" s="95" t="s">
        <v>371</v>
      </c>
      <c r="C24" s="161" t="s">
        <v>234</v>
      </c>
      <c r="D24" s="199">
        <v>0</v>
      </c>
      <c r="E24" s="200">
        <v>0</v>
      </c>
      <c r="F24" s="199">
        <v>0</v>
      </c>
      <c r="G24" s="199">
        <v>0</v>
      </c>
      <c r="H24" s="199">
        <v>0</v>
      </c>
      <c r="I24" s="43" t="str">
        <f t="shared" si="0"/>
        <v>Weryfikacja bieżącego wiersza OK</v>
      </c>
    </row>
    <row r="25" spans="2:9" ht="19.5" customHeight="1">
      <c r="B25" s="119" t="s">
        <v>372</v>
      </c>
      <c r="C25" s="159" t="s">
        <v>48</v>
      </c>
      <c r="D25" s="199">
        <v>0</v>
      </c>
      <c r="E25" s="200">
        <v>0</v>
      </c>
      <c r="F25" s="199">
        <v>0</v>
      </c>
      <c r="G25" s="199">
        <v>0</v>
      </c>
      <c r="H25" s="199">
        <v>0</v>
      </c>
      <c r="I25" s="43" t="str">
        <f t="shared" si="0"/>
        <v>Weryfikacja bieżącego wiersza OK</v>
      </c>
    </row>
    <row r="26" spans="2:9" ht="19.5" customHeight="1" thickBot="1">
      <c r="B26" s="119" t="s">
        <v>373</v>
      </c>
      <c r="C26" s="159" t="s">
        <v>86</v>
      </c>
      <c r="D26" s="205">
        <v>0</v>
      </c>
      <c r="E26" s="204">
        <v>0</v>
      </c>
      <c r="F26" s="205">
        <v>0</v>
      </c>
      <c r="G26" s="205">
        <v>0</v>
      </c>
      <c r="H26" s="205">
        <v>0</v>
      </c>
      <c r="I26" s="43" t="str">
        <f t="shared" si="0"/>
        <v>Weryfikacja bieżącego wiersza OK</v>
      </c>
    </row>
    <row r="27" spans="2:9" ht="19.5" customHeight="1" thickBot="1">
      <c r="B27" s="163" t="s">
        <v>374</v>
      </c>
      <c r="C27" s="195" t="s">
        <v>52</v>
      </c>
      <c r="D27" s="206">
        <v>0</v>
      </c>
      <c r="E27" s="207">
        <v>0</v>
      </c>
      <c r="F27" s="206">
        <v>0</v>
      </c>
      <c r="G27" s="206">
        <v>0</v>
      </c>
      <c r="H27" s="206">
        <v>0</v>
      </c>
      <c r="I27" s="43" t="str">
        <f t="shared" si="0"/>
        <v>Weryfikacja bieżącego wiersza OK</v>
      </c>
    </row>
    <row r="28" spans="2:9" ht="18.75" customHeight="1">
      <c r="B28" s="38"/>
      <c r="C28" s="38"/>
      <c r="D28" s="38"/>
      <c r="E28" s="38"/>
      <c r="F28" s="38"/>
      <c r="G28" s="38"/>
      <c r="H28" s="38"/>
    </row>
    <row r="29" spans="2:9" ht="18.75" customHeight="1">
      <c r="C29" s="38" t="s">
        <v>1758</v>
      </c>
      <c r="D29" s="38"/>
      <c r="E29" s="38"/>
      <c r="F29" s="38"/>
      <c r="G29" s="38"/>
      <c r="H29" s="38"/>
    </row>
    <row r="30" spans="2:9" ht="18.75" customHeight="1">
      <c r="C30" s="38" t="s">
        <v>354</v>
      </c>
      <c r="D30" s="62" t="str">
        <f>IF(D7="","",IF(ROUND(SUM(D8:D11),2)=ROUND(D7,2),"OK","Błąd sumy częściowej"))</f>
        <v>OK</v>
      </c>
      <c r="E30" s="62" t="str">
        <f t="shared" ref="E30:H30" si="1">IF(E7="","",IF(ROUND(SUM(E8:E11),2)=ROUND(E7,2),"OK","Błąd sumy częściowej"))</f>
        <v>OK</v>
      </c>
      <c r="F30" s="62" t="str">
        <f t="shared" si="1"/>
        <v>OK</v>
      </c>
      <c r="G30" s="62" t="str">
        <f t="shared" si="1"/>
        <v>OK</v>
      </c>
      <c r="H30" s="62" t="str">
        <f t="shared" si="1"/>
        <v>OK</v>
      </c>
    </row>
    <row r="31" spans="2:9" ht="15" customHeight="1">
      <c r="C31" s="38" t="s">
        <v>359</v>
      </c>
      <c r="D31" s="62" t="str">
        <f>IF(D12="","",IF(ROUND(SUM(D13+D14+D15+D16+D18+D19),2)=ROUND(D12,2),"OK","Błąd sumy częściowej"))</f>
        <v>OK</v>
      </c>
      <c r="E31" s="62" t="str">
        <f t="shared" ref="E31:H31" si="2">IF(E12="","",IF(ROUND(SUM(E13+E14+E15+E16+E18+E19),2)=ROUND(E12,2),"OK","Błąd sumy częściowej"))</f>
        <v>OK</v>
      </c>
      <c r="F31" s="62" t="str">
        <f t="shared" si="2"/>
        <v>OK</v>
      </c>
      <c r="G31" s="62" t="str">
        <f t="shared" si="2"/>
        <v>OK</v>
      </c>
      <c r="H31" s="62" t="str">
        <f t="shared" si="2"/>
        <v>OK</v>
      </c>
    </row>
    <row r="32" spans="2:9">
      <c r="C32" s="38" t="s">
        <v>367</v>
      </c>
      <c r="D32" s="62" t="str">
        <f>IF(D20="","",IF(ROUND(SUM(D21+D22+D23+D25+D26),2)=ROUND(D20,2),"OK","Błąd sumy częściowej"))</f>
        <v>OK</v>
      </c>
      <c r="E32" s="62" t="str">
        <f t="shared" ref="E32:H32" si="3">IF(E20="","",IF(ROUND(SUM(E21+E22+E23+E25+E26),2)=ROUND(E20,2),"OK","Błąd sumy częściowej"))</f>
        <v>OK</v>
      </c>
      <c r="F32" s="62" t="str">
        <f t="shared" si="3"/>
        <v>OK</v>
      </c>
      <c r="G32" s="62" t="str">
        <f t="shared" si="3"/>
        <v>OK</v>
      </c>
      <c r="H32" s="62" t="str">
        <f t="shared" si="3"/>
        <v>OK</v>
      </c>
    </row>
    <row r="33" spans="3:8">
      <c r="C33" s="38" t="s">
        <v>374</v>
      </c>
      <c r="D33" s="62" t="str">
        <f>IF(D27="","",IF(ROUND(SUM(D6+D7+D12+D20),2)=ROUND(D27,2),"OK","Błąd sumy częściowej"))</f>
        <v>OK</v>
      </c>
      <c r="E33" s="62" t="str">
        <f t="shared" ref="E33:H33" si="4">IF(E27="","",IF(ROUND(SUM(E6+E7+E12+E20),2)=ROUND(E27,2),"OK","Błąd sumy częściowej"))</f>
        <v>OK</v>
      </c>
      <c r="F33" s="62" t="str">
        <f t="shared" si="4"/>
        <v>OK</v>
      </c>
      <c r="G33" s="62" t="str">
        <f t="shared" si="4"/>
        <v>OK</v>
      </c>
      <c r="H33" s="62" t="str">
        <f t="shared" si="4"/>
        <v>OK</v>
      </c>
    </row>
    <row r="34" spans="3:8">
      <c r="C34" s="38" t="s">
        <v>1759</v>
      </c>
      <c r="D34" s="62" t="str">
        <f>IF(COUNTBLANK(I6:I27)=22,"",IF(AND(COUNTIF(I6:I27,"Weryfikacja bieżącego wiersza OK")=22,COUNTIF(D30:H33,"OK")=20),"Arkusz jest zwalidowany poprawnie","Arkusz jest niepoprawny"))</f>
        <v>Arkusz jest zwalidowany poprawnie</v>
      </c>
      <c r="E34" s="38"/>
      <c r="F34" s="38"/>
      <c r="G34" s="38"/>
      <c r="H34" s="38"/>
    </row>
  </sheetData>
  <sheetProtection algorithmName="SHA-512" hashValue="JnQYdpRki4gwKgSDck4kZL6I5sMVyqNT9VamDbEOEJqlqA2shUU9apIPLHjvfXiBHd6Fz3PI676SgRh60SKMUA==" saltValue="VVw12oBJ48mj06zPEOKaUg==" spinCount="100000" sheet="1" objects="1" scenarios="1"/>
  <mergeCells count="1">
    <mergeCell ref="B4:C5"/>
  </mergeCells>
  <conditionalFormatting sqref="I6">
    <cfRule type="containsText" dxfId="367" priority="8" operator="containsText" text="Należy">
      <formula>NOT(ISERROR(SEARCH("Należy",I6)))</formula>
    </cfRule>
    <cfRule type="containsText" dxfId="366" priority="9" operator="containsText" text="Weryfikacja bieżącego wiersza OK">
      <formula>NOT(ISERROR(SEARCH("Weryfikacja bieżącego wiersza OK",I6)))</formula>
    </cfRule>
  </conditionalFormatting>
  <conditionalFormatting sqref="I7:I27">
    <cfRule type="containsText" dxfId="365" priority="6" operator="containsText" text="Należy">
      <formula>NOT(ISERROR(SEARCH("Należy",I7)))</formula>
    </cfRule>
    <cfRule type="containsText" dxfId="364" priority="7" operator="containsText" text="Weryfikacja bieżącego wiersza OK">
      <formula>NOT(ISERROR(SEARCH("Weryfikacja bieżącego wiersza OK",I7)))</formula>
    </cfRule>
  </conditionalFormatting>
  <conditionalFormatting sqref="D30:H30">
    <cfRule type="containsText" dxfId="363" priority="5" operator="containsText" text="OK">
      <formula>NOT(ISERROR(SEARCH("OK",D30)))</formula>
    </cfRule>
  </conditionalFormatting>
  <conditionalFormatting sqref="D31:H31">
    <cfRule type="containsText" dxfId="362" priority="4" operator="containsText" text="OK">
      <formula>NOT(ISERROR(SEARCH("OK",D31)))</formula>
    </cfRule>
  </conditionalFormatting>
  <conditionalFormatting sqref="D32:H32">
    <cfRule type="containsText" dxfId="361" priority="3" operator="containsText" text="OK">
      <formula>NOT(ISERROR(SEARCH("OK",D32)))</formula>
    </cfRule>
  </conditionalFormatting>
  <conditionalFormatting sqref="D33:H33">
    <cfRule type="containsText" dxfId="360" priority="2" operator="containsText" text="OK">
      <formula>NOT(ISERROR(SEARCH("OK",D33)))</formula>
    </cfRule>
  </conditionalFormatting>
  <conditionalFormatting sqref="D34">
    <cfRule type="containsText" dxfId="359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1"/>
  <dimension ref="A1:J16"/>
  <sheetViews>
    <sheetView zoomScaleNormal="100" zoomScaleSheetLayoutView="100" workbookViewId="0">
      <selection activeCell="D6" sqref="D6:I11"/>
    </sheetView>
  </sheetViews>
  <sheetFormatPr defaultColWidth="8.7265625" defaultRowHeight="14.5"/>
  <cols>
    <col min="1" max="1" width="14.26953125" style="43" customWidth="1"/>
    <col min="2" max="2" width="11.26953125" style="43" customWidth="1"/>
    <col min="3" max="3" width="34.54296875" style="43" customWidth="1"/>
    <col min="4" max="9" width="15.54296875" style="43" customWidth="1"/>
    <col min="10" max="12" width="17.7265625" style="43" customWidth="1"/>
    <col min="13" max="16384" width="8.7265625" style="43"/>
  </cols>
  <sheetData>
    <row r="1" spans="1:10">
      <c r="A1" s="38"/>
      <c r="B1" s="39" t="s">
        <v>8</v>
      </c>
      <c r="C1" s="38"/>
      <c r="D1" s="38"/>
      <c r="E1" s="38"/>
      <c r="F1" s="38"/>
      <c r="G1" s="38"/>
      <c r="H1" s="38"/>
      <c r="I1" s="38"/>
    </row>
    <row r="2" spans="1:10" ht="20.25" customHeight="1">
      <c r="A2" s="38"/>
      <c r="B2" s="38" t="s">
        <v>375</v>
      </c>
      <c r="C2" s="38"/>
      <c r="D2" s="38"/>
      <c r="E2" s="38"/>
      <c r="F2" s="38"/>
      <c r="G2" s="38"/>
      <c r="H2" s="38"/>
      <c r="I2" s="38"/>
    </row>
    <row r="3" spans="1:10" ht="15" thickBot="1">
      <c r="A3" s="38"/>
      <c r="B3" s="38"/>
      <c r="C3" s="38"/>
      <c r="D3" s="38"/>
      <c r="E3" s="38"/>
      <c r="F3" s="38"/>
      <c r="G3" s="38"/>
      <c r="H3" s="38"/>
      <c r="I3" s="38"/>
    </row>
    <row r="4" spans="1:10" ht="64.5" customHeight="1" thickBot="1">
      <c r="A4" s="38"/>
      <c r="B4" s="1141"/>
      <c r="C4" s="1142"/>
      <c r="D4" s="211" t="s">
        <v>840</v>
      </c>
      <c r="E4" s="211" t="s">
        <v>54</v>
      </c>
      <c r="F4" s="211" t="s">
        <v>233</v>
      </c>
      <c r="G4" s="212" t="s">
        <v>84</v>
      </c>
      <c r="H4" s="211" t="s">
        <v>48</v>
      </c>
      <c r="I4" s="211" t="s">
        <v>86</v>
      </c>
    </row>
    <row r="5" spans="1:10" ht="18.75" customHeight="1" thickBot="1">
      <c r="A5" s="38"/>
      <c r="B5" s="1143"/>
      <c r="C5" s="1144"/>
      <c r="D5" s="213" t="s">
        <v>777</v>
      </c>
      <c r="E5" s="214" t="s">
        <v>778</v>
      </c>
      <c r="F5" s="213" t="s">
        <v>779</v>
      </c>
      <c r="G5" s="213" t="s">
        <v>780</v>
      </c>
      <c r="H5" s="213" t="s">
        <v>781</v>
      </c>
      <c r="I5" s="213" t="s">
        <v>782</v>
      </c>
    </row>
    <row r="6" spans="1:10" ht="28.5" customHeight="1">
      <c r="A6" s="38"/>
      <c r="B6" s="115" t="s">
        <v>376</v>
      </c>
      <c r="C6" s="215" t="s">
        <v>177</v>
      </c>
      <c r="D6" s="218"/>
      <c r="E6" s="218"/>
      <c r="F6" s="219">
        <v>0</v>
      </c>
      <c r="G6" s="219">
        <v>0</v>
      </c>
      <c r="H6" s="219">
        <v>0</v>
      </c>
      <c r="I6" s="218"/>
      <c r="J6" s="43" t="str">
        <f>IF(COUNTBLANK(G6:H6)=2,"",IF(AND(COUNTBLANK(G6:H6)=0,COUNT(G6:H6)=2), "Weryfikacja bieżącego wiersza OK", "Należy wypełnić wszystkie pola w bieżącym wierszu"))</f>
        <v>Weryfikacja bieżącego wiersza OK</v>
      </c>
    </row>
    <row r="7" spans="1:10" ht="30" customHeight="1">
      <c r="A7" s="38"/>
      <c r="B7" s="95" t="s">
        <v>377</v>
      </c>
      <c r="C7" s="216" t="s">
        <v>178</v>
      </c>
      <c r="D7" s="199">
        <v>0</v>
      </c>
      <c r="E7" s="200">
        <v>0</v>
      </c>
      <c r="F7" s="199">
        <v>0</v>
      </c>
      <c r="G7" s="199">
        <v>0</v>
      </c>
      <c r="H7" s="199">
        <v>0</v>
      </c>
      <c r="I7" s="199">
        <v>0</v>
      </c>
      <c r="J7" s="43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1:10" ht="31.5" customHeight="1">
      <c r="A8" s="38"/>
      <c r="B8" s="95" t="s">
        <v>378</v>
      </c>
      <c r="C8" s="217" t="s">
        <v>843</v>
      </c>
      <c r="D8" s="199">
        <v>0</v>
      </c>
      <c r="E8" s="218"/>
      <c r="F8" s="218"/>
      <c r="G8" s="218"/>
      <c r="H8" s="218"/>
      <c r="I8" s="218"/>
      <c r="J8" s="43" t="str">
        <f>IF(COUNTBLANK(D8)=1,"",IF(AND(COUNTBLANK(D8)=0,COUNT(D8)=1), "Weryfikacja bieżącego wiersza OK", "Należy wypełnić wszystkie pola w bieżącym wierszu"))</f>
        <v>Weryfikacja bieżącego wiersza OK</v>
      </c>
    </row>
    <row r="9" spans="1:10" ht="25.5" customHeight="1">
      <c r="A9" s="38"/>
      <c r="B9" s="95" t="s">
        <v>379</v>
      </c>
      <c r="C9" s="217" t="s">
        <v>179</v>
      </c>
      <c r="D9" s="199">
        <v>0</v>
      </c>
      <c r="E9" s="200">
        <v>0</v>
      </c>
      <c r="F9" s="199">
        <v>0</v>
      </c>
      <c r="G9" s="199">
        <v>0</v>
      </c>
      <c r="H9" s="199">
        <v>0</v>
      </c>
      <c r="I9" s="199">
        <v>0</v>
      </c>
      <c r="J9" s="43" t="str">
        <f>IF(COUNTBLANK(D9:I9)=6,"",IF(AND(COUNTBLANK(D9:I9)=0,COUNT(D9:I9)=6), "Weryfikacja bieżącego wiersza OK", "Należy wypełnić wszystkie pola w bieżącym wierszu"))</f>
        <v>Weryfikacja bieżącego wiersza OK</v>
      </c>
    </row>
    <row r="10" spans="1:10" ht="24.75" customHeight="1" thickBot="1">
      <c r="A10" s="38"/>
      <c r="B10" s="119" t="s">
        <v>380</v>
      </c>
      <c r="C10" s="217" t="s">
        <v>180</v>
      </c>
      <c r="D10" s="205">
        <v>0</v>
      </c>
      <c r="E10" s="204">
        <v>0</v>
      </c>
      <c r="F10" s="205">
        <v>0</v>
      </c>
      <c r="G10" s="205">
        <v>0</v>
      </c>
      <c r="H10" s="205">
        <v>0</v>
      </c>
      <c r="I10" s="205">
        <v>0</v>
      </c>
      <c r="J10" s="43" t="str">
        <f>IF(COUNTBLANK(D10:I10)=6,"",IF(AND(COUNTBLANK(D10:I10)=0,COUNT(D10:I10)=6), "Weryfikacja bieżącego wiersza OK", "Należy wypełnić wszystkie pola w bieżącym wierszu"))</f>
        <v>Weryfikacja bieżącego wiersza OK</v>
      </c>
    </row>
    <row r="11" spans="1:10" ht="27.75" customHeight="1" thickBot="1">
      <c r="A11" s="38"/>
      <c r="B11" s="163" t="s">
        <v>381</v>
      </c>
      <c r="C11" s="195" t="s">
        <v>52</v>
      </c>
      <c r="D11" s="206">
        <v>0</v>
      </c>
      <c r="E11" s="207">
        <v>0</v>
      </c>
      <c r="F11" s="206">
        <v>0</v>
      </c>
      <c r="G11" s="206">
        <v>0</v>
      </c>
      <c r="H11" s="206">
        <v>0</v>
      </c>
      <c r="I11" s="206">
        <v>0</v>
      </c>
      <c r="J11" s="43" t="str">
        <f t="shared" ref="J11" si="0">IF(COUNTBLANK(D11:I11)=6,"",IF(AND(COUNTBLANK(D11:I11)=0,COUNT(D11:I11)=6), "Weryfikacja bieżącego wiersza OK", "Należy wypełnić wszystkie pola w bieżącym wierszu"))</f>
        <v>Weryfikacja bieżącego wiersza OK</v>
      </c>
    </row>
    <row r="14" spans="1:10">
      <c r="C14" s="38" t="s">
        <v>1758</v>
      </c>
      <c r="D14" s="38"/>
      <c r="E14" s="38"/>
      <c r="F14" s="38"/>
      <c r="G14" s="38"/>
      <c r="H14" s="38"/>
      <c r="I14" s="38"/>
    </row>
    <row r="15" spans="1:10">
      <c r="C15" s="38" t="s">
        <v>381</v>
      </c>
      <c r="D15" s="62" t="str">
        <f>IF(D11="","",IF(ROUND(SUM(D7+D8+D9+D10),2)=ROUND(D11,2),"OK","Błąd sumy częściowej"))</f>
        <v>OK</v>
      </c>
      <c r="E15" s="62" t="str">
        <f>IF(E11="","",IF(ROUND(SUM(E7+E9+E10),2)=ROUND(E11,2),"OK","Błąd sumy częściowej"))</f>
        <v>OK</v>
      </c>
      <c r="F15" s="62" t="str">
        <f>IF(F11="","",IF(ROUND(SUM(F6+F7+F9+F10),2)=ROUND(F11,2),"OK","Błąd sumy częściowej"))</f>
        <v>OK</v>
      </c>
      <c r="G15" s="62" t="str">
        <f>IF(G11="","",IF(ROUND(SUM(G6+G7+G9+G10),2)=ROUND(G11,2),"OK","Błąd sumy częściowej"))</f>
        <v>OK</v>
      </c>
      <c r="H15" s="62" t="str">
        <f>IF(H11="","",IF(ROUND(SUM(H6+H7+H9+H10),2)=ROUND(H11,2),"OK","Błąd sumy częściowej"))</f>
        <v>OK</v>
      </c>
      <c r="I15" s="62" t="str">
        <f>IF(I11="","",IF(ROUND(SUM(I7+I9+I10),2)=ROUND(I11,2),"OK","Błąd sumy częściowej"))</f>
        <v>OK</v>
      </c>
    </row>
    <row r="16" spans="1:10">
      <c r="C16" s="38" t="s">
        <v>1759</v>
      </c>
      <c r="D16" s="62" t="str">
        <f>IF(COUNTBLANK(J6:J11)=6,"",IF(AND(COUNTIF(J6:J11,"Weryfikacja bieżącego wiersza OK")=6,COUNTIF(D15:I15,"OK")=6),"Arkusz jest zwalidowany poprawnie","Arkusz jest niepoprawny"))</f>
        <v>Arkusz jest zwalidowany poprawnie</v>
      </c>
    </row>
  </sheetData>
  <sheetProtection algorithmName="SHA-512" hashValue="6pjVAq2ukgspjgrBqB1H7yZsNjHwYN5sd9Dx0SAMOY0nM6QLQZBPuAwPyVJq4yX8PhuAa4BNz7mCtcMbosCOUw==" saltValue="hR2bWbpuqgtQkyL1WO6YQw==" spinCount="100000" sheet="1" objects="1" scenarios="1"/>
  <mergeCells count="1">
    <mergeCell ref="B4:C5"/>
  </mergeCells>
  <conditionalFormatting sqref="J6">
    <cfRule type="containsText" dxfId="358" priority="11" operator="containsText" text="Należy">
      <formula>NOT(ISERROR(SEARCH("Należy",J6)))</formula>
    </cfRule>
    <cfRule type="containsText" dxfId="357" priority="12" operator="containsText" text="Weryfikacja bieżącego wiersza OK">
      <formula>NOT(ISERROR(SEARCH("Weryfikacja bieżącego wiersza OK",J6)))</formula>
    </cfRule>
  </conditionalFormatting>
  <conditionalFormatting sqref="J7:J11">
    <cfRule type="containsText" dxfId="356" priority="9" operator="containsText" text="Należy">
      <formula>NOT(ISERROR(SEARCH("Należy",J7)))</formula>
    </cfRule>
    <cfRule type="containsText" dxfId="355" priority="10" operator="containsText" text="Weryfikacja bieżącego wiersza OK">
      <formula>NOT(ISERROR(SEARCH("Weryfikacja bieżącego wiersza OK",J7)))</formula>
    </cfRule>
  </conditionalFormatting>
  <conditionalFormatting sqref="D15">
    <cfRule type="containsText" dxfId="354" priority="8" operator="containsText" text="OK">
      <formula>NOT(ISERROR(SEARCH("OK",D15)))</formula>
    </cfRule>
  </conditionalFormatting>
  <conditionalFormatting sqref="E15">
    <cfRule type="containsText" dxfId="353" priority="7" operator="containsText" text="OK">
      <formula>NOT(ISERROR(SEARCH("OK",E15)))</formula>
    </cfRule>
  </conditionalFormatting>
  <conditionalFormatting sqref="G15">
    <cfRule type="containsText" dxfId="352" priority="5" operator="containsText" text="OK">
      <formula>NOT(ISERROR(SEARCH("OK",G15)))</formula>
    </cfRule>
  </conditionalFormatting>
  <conditionalFormatting sqref="H15">
    <cfRule type="containsText" dxfId="351" priority="4" operator="containsText" text="OK">
      <formula>NOT(ISERROR(SEARCH("OK",H15)))</formula>
    </cfRule>
  </conditionalFormatting>
  <conditionalFormatting sqref="I15">
    <cfRule type="containsText" dxfId="350" priority="3" operator="containsText" text="OK">
      <formula>NOT(ISERROR(SEARCH("OK",I15)))</formula>
    </cfRule>
  </conditionalFormatting>
  <conditionalFormatting sqref="D16">
    <cfRule type="containsText" dxfId="349" priority="2" operator="containsText" text="Arkusz jest zwalidowany poprawnie">
      <formula>NOT(ISERROR(SEARCH("Arkusz jest zwalidowany poprawnie",D16)))</formula>
    </cfRule>
  </conditionalFormatting>
  <conditionalFormatting sqref="F15">
    <cfRule type="containsText" dxfId="348" priority="1" operator="containsText" text="OK">
      <formula>NOT(ISERROR(SEARCH("OK",F15)))</formula>
    </cfRule>
  </conditionalFormatting>
  <pageMargins left="0.7" right="0.7" top="0.75" bottom="0.75" header="0.3" footer="0.3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2"/>
  <dimension ref="A1:M28"/>
  <sheetViews>
    <sheetView view="pageBreakPreview" zoomScaleNormal="100" zoomScaleSheetLayoutView="100" workbookViewId="0">
      <selection activeCell="D6" sqref="D6:L22"/>
    </sheetView>
  </sheetViews>
  <sheetFormatPr defaultColWidth="8.7265625" defaultRowHeight="14.5"/>
  <cols>
    <col min="1" max="1" width="10.54296875" style="43" customWidth="1"/>
    <col min="2" max="2" width="12" style="43" customWidth="1"/>
    <col min="3" max="3" width="36.54296875" style="43" customWidth="1"/>
    <col min="4" max="12" width="22.26953125" style="43" customWidth="1"/>
    <col min="13" max="13" width="47.453125" style="43" customWidth="1"/>
    <col min="14" max="45" width="5.1796875" style="43" customWidth="1"/>
    <col min="46" max="16384" width="8.7265625" style="43"/>
  </cols>
  <sheetData>
    <row r="1" spans="1:13">
      <c r="A1" s="38"/>
      <c r="B1" s="39" t="s">
        <v>938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>
      <c r="A2" s="38"/>
      <c r="B2" s="38" t="s">
        <v>382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15" thickBot="1">
      <c r="A3" s="38"/>
      <c r="B3" s="38"/>
      <c r="C3" s="38"/>
      <c r="D3" s="38"/>
      <c r="E3" s="38"/>
      <c r="F3" s="38"/>
      <c r="G3" s="38"/>
      <c r="H3" s="38"/>
      <c r="I3" s="38"/>
      <c r="J3" s="220"/>
      <c r="K3" s="38"/>
      <c r="L3" s="38"/>
    </row>
    <row r="4" spans="1:13" ht="44" thickBot="1">
      <c r="A4" s="38"/>
      <c r="B4" s="1145"/>
      <c r="C4" s="1146"/>
      <c r="D4" s="221" t="s">
        <v>89</v>
      </c>
      <c r="E4" s="222" t="s">
        <v>110</v>
      </c>
      <c r="F4" s="222" t="s">
        <v>111</v>
      </c>
      <c r="G4" s="222" t="s">
        <v>112</v>
      </c>
      <c r="H4" s="222" t="s">
        <v>113</v>
      </c>
      <c r="I4" s="223" t="s">
        <v>1503</v>
      </c>
      <c r="J4" s="223" t="s">
        <v>1504</v>
      </c>
      <c r="K4" s="222" t="s">
        <v>114</v>
      </c>
      <c r="L4" s="222" t="s">
        <v>115</v>
      </c>
    </row>
    <row r="5" spans="1:13" ht="17.25" customHeight="1" thickBot="1">
      <c r="A5" s="38"/>
      <c r="B5" s="1147"/>
      <c r="C5" s="1148"/>
      <c r="D5" s="224" t="s">
        <v>777</v>
      </c>
      <c r="E5" s="225" t="s">
        <v>778</v>
      </c>
      <c r="F5" s="224" t="s">
        <v>779</v>
      </c>
      <c r="G5" s="225" t="s">
        <v>780</v>
      </c>
      <c r="H5" s="224" t="s">
        <v>781</v>
      </c>
      <c r="I5" s="226" t="s">
        <v>782</v>
      </c>
      <c r="J5" s="227" t="s">
        <v>1505</v>
      </c>
      <c r="K5" s="224" t="s">
        <v>806</v>
      </c>
      <c r="L5" s="224" t="s">
        <v>807</v>
      </c>
    </row>
    <row r="6" spans="1:13" ht="29">
      <c r="A6" s="38"/>
      <c r="B6" s="228" t="s">
        <v>383</v>
      </c>
      <c r="C6" s="160" t="s">
        <v>235</v>
      </c>
      <c r="D6" s="165">
        <v>0</v>
      </c>
      <c r="E6" s="232">
        <v>0</v>
      </c>
      <c r="F6" s="232">
        <v>0</v>
      </c>
      <c r="G6" s="232">
        <v>0</v>
      </c>
      <c r="H6" s="232">
        <v>0</v>
      </c>
      <c r="I6" s="233">
        <v>0</v>
      </c>
      <c r="J6" s="233">
        <v>0</v>
      </c>
      <c r="K6" s="232">
        <v>0</v>
      </c>
      <c r="L6" s="232">
        <v>0</v>
      </c>
      <c r="M6" s="43" t="str">
        <f>IF(COUNTBLANK(D6:L6)=9,"",IF(AND(COUNTBLANK(D6:L6)=0,COUNT(D6:L6)=9), "Weryfikacja bieżącego wiersza OK", "Należy wypełnić wszystkie pola w bieżącym wierszu"))</f>
        <v>Weryfikacja bieżącego wiersza OK</v>
      </c>
    </row>
    <row r="7" spans="1:13" ht="18" customHeight="1">
      <c r="A7" s="38"/>
      <c r="B7" s="228" t="s">
        <v>384</v>
      </c>
      <c r="C7" s="159" t="s">
        <v>840</v>
      </c>
      <c r="D7" s="234">
        <v>0</v>
      </c>
      <c r="E7" s="235">
        <v>0</v>
      </c>
      <c r="F7" s="235">
        <v>0</v>
      </c>
      <c r="G7" s="235">
        <v>0</v>
      </c>
      <c r="H7" s="235">
        <v>0</v>
      </c>
      <c r="I7" s="33">
        <v>0</v>
      </c>
      <c r="J7" s="33">
        <v>0</v>
      </c>
      <c r="K7" s="235">
        <v>0</v>
      </c>
      <c r="L7" s="235">
        <v>0</v>
      </c>
      <c r="M7" s="43" t="str">
        <f t="shared" ref="M7:M22" si="0">IF(COUNTBLANK(D7:L7)=9,"",IF(AND(COUNTBLANK(D7:L7)=0,COUNT(D7:L7)=9), "Weryfikacja bieżącego wiersza OK", "Należy wypełnić wszystkie pola w bieżącym wierszu"))</f>
        <v>Weryfikacja bieżącego wiersza OK</v>
      </c>
    </row>
    <row r="8" spans="1:13">
      <c r="A8" s="38"/>
      <c r="B8" s="228" t="s">
        <v>385</v>
      </c>
      <c r="C8" s="159" t="s">
        <v>54</v>
      </c>
      <c r="D8" s="234">
        <v>0</v>
      </c>
      <c r="E8" s="235">
        <v>0</v>
      </c>
      <c r="F8" s="235">
        <v>0</v>
      </c>
      <c r="G8" s="235">
        <v>0</v>
      </c>
      <c r="H8" s="235">
        <v>0</v>
      </c>
      <c r="I8" s="33">
        <v>0</v>
      </c>
      <c r="J8" s="33">
        <v>0</v>
      </c>
      <c r="K8" s="235">
        <v>0</v>
      </c>
      <c r="L8" s="235">
        <v>0</v>
      </c>
      <c r="M8" s="43" t="str">
        <f t="shared" si="0"/>
        <v>Weryfikacja bieżącego wiersza OK</v>
      </c>
    </row>
    <row r="9" spans="1:13">
      <c r="A9" s="38"/>
      <c r="B9" s="228" t="s">
        <v>386</v>
      </c>
      <c r="C9" s="159" t="s">
        <v>233</v>
      </c>
      <c r="D9" s="234">
        <v>0</v>
      </c>
      <c r="E9" s="235">
        <v>0</v>
      </c>
      <c r="F9" s="235">
        <v>0</v>
      </c>
      <c r="G9" s="235">
        <v>0</v>
      </c>
      <c r="H9" s="235">
        <v>0</v>
      </c>
      <c r="I9" s="33">
        <v>0</v>
      </c>
      <c r="J9" s="33">
        <v>0</v>
      </c>
      <c r="K9" s="235">
        <v>0</v>
      </c>
      <c r="L9" s="235">
        <v>0</v>
      </c>
      <c r="M9" s="43" t="str">
        <f t="shared" si="0"/>
        <v>Weryfikacja bieżącego wiersza OK</v>
      </c>
    </row>
    <row r="10" spans="1:13">
      <c r="A10" s="38"/>
      <c r="B10" s="228" t="s">
        <v>387</v>
      </c>
      <c r="C10" s="161" t="s">
        <v>234</v>
      </c>
      <c r="D10" s="234">
        <v>0</v>
      </c>
      <c r="E10" s="235">
        <v>0</v>
      </c>
      <c r="F10" s="235">
        <v>0</v>
      </c>
      <c r="G10" s="235">
        <v>0</v>
      </c>
      <c r="H10" s="235">
        <v>0</v>
      </c>
      <c r="I10" s="33">
        <v>0</v>
      </c>
      <c r="J10" s="33">
        <v>0</v>
      </c>
      <c r="K10" s="235">
        <v>0</v>
      </c>
      <c r="L10" s="235">
        <v>0</v>
      </c>
      <c r="M10" s="43" t="str">
        <f t="shared" si="0"/>
        <v>Weryfikacja bieżącego wiersza OK</v>
      </c>
    </row>
    <row r="11" spans="1:13" ht="29">
      <c r="A11" s="38"/>
      <c r="B11" s="228" t="s">
        <v>388</v>
      </c>
      <c r="C11" s="159" t="s">
        <v>48</v>
      </c>
      <c r="D11" s="234">
        <v>0</v>
      </c>
      <c r="E11" s="235">
        <v>0</v>
      </c>
      <c r="F11" s="235">
        <v>0</v>
      </c>
      <c r="G11" s="235">
        <v>0</v>
      </c>
      <c r="H11" s="235">
        <v>0</v>
      </c>
      <c r="I11" s="33">
        <v>0</v>
      </c>
      <c r="J11" s="33">
        <v>0</v>
      </c>
      <c r="K11" s="235">
        <v>0</v>
      </c>
      <c r="L11" s="235">
        <v>0</v>
      </c>
      <c r="M11" s="43" t="str">
        <f t="shared" si="0"/>
        <v>Weryfikacja bieżącego wiersza OK</v>
      </c>
    </row>
    <row r="12" spans="1:13">
      <c r="A12" s="38"/>
      <c r="B12" s="228" t="s">
        <v>389</v>
      </c>
      <c r="C12" s="159" t="s">
        <v>86</v>
      </c>
      <c r="D12" s="234">
        <v>0</v>
      </c>
      <c r="E12" s="235">
        <v>0</v>
      </c>
      <c r="F12" s="235">
        <v>0</v>
      </c>
      <c r="G12" s="235">
        <v>0</v>
      </c>
      <c r="H12" s="235">
        <v>0</v>
      </c>
      <c r="I12" s="33">
        <v>0</v>
      </c>
      <c r="J12" s="33">
        <v>0</v>
      </c>
      <c r="K12" s="235">
        <v>0</v>
      </c>
      <c r="L12" s="235">
        <v>0</v>
      </c>
      <c r="M12" s="43" t="str">
        <f t="shared" si="0"/>
        <v>Weryfikacja bieżącego wiersza OK</v>
      </c>
    </row>
    <row r="13" spans="1:13">
      <c r="A13" s="38"/>
      <c r="B13" s="228" t="s">
        <v>390</v>
      </c>
      <c r="C13" s="229" t="s">
        <v>843</v>
      </c>
      <c r="D13" s="236">
        <v>0</v>
      </c>
      <c r="E13" s="237">
        <v>0</v>
      </c>
      <c r="F13" s="237">
        <v>0</v>
      </c>
      <c r="G13" s="237">
        <v>0</v>
      </c>
      <c r="H13" s="237">
        <v>0</v>
      </c>
      <c r="I13" s="238">
        <v>0</v>
      </c>
      <c r="J13" s="238">
        <v>0</v>
      </c>
      <c r="K13" s="237">
        <v>0</v>
      </c>
      <c r="L13" s="237">
        <v>0</v>
      </c>
      <c r="M13" s="43" t="str">
        <f t="shared" si="0"/>
        <v>Weryfikacja bieżącego wiersza OK</v>
      </c>
    </row>
    <row r="14" spans="1:13">
      <c r="A14" s="38"/>
      <c r="B14" s="230" t="s">
        <v>391</v>
      </c>
      <c r="C14" s="160" t="s">
        <v>33</v>
      </c>
      <c r="D14" s="239">
        <v>0</v>
      </c>
      <c r="E14" s="237">
        <v>0</v>
      </c>
      <c r="F14" s="237">
        <v>0</v>
      </c>
      <c r="G14" s="237">
        <v>0</v>
      </c>
      <c r="H14" s="237">
        <v>0</v>
      </c>
      <c r="I14" s="238">
        <v>0</v>
      </c>
      <c r="J14" s="238">
        <v>0</v>
      </c>
      <c r="K14" s="237">
        <v>0</v>
      </c>
      <c r="L14" s="237">
        <v>0</v>
      </c>
      <c r="M14" s="43" t="str">
        <f t="shared" si="0"/>
        <v>Weryfikacja bieżącego wiersza OK</v>
      </c>
    </row>
    <row r="15" spans="1:13">
      <c r="A15" s="38"/>
      <c r="B15" s="230" t="s">
        <v>392</v>
      </c>
      <c r="C15" s="159" t="s">
        <v>53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33">
        <v>0</v>
      </c>
      <c r="J15" s="33">
        <v>0</v>
      </c>
      <c r="K15" s="235">
        <v>0</v>
      </c>
      <c r="L15" s="235">
        <v>0</v>
      </c>
      <c r="M15" s="43" t="str">
        <f t="shared" si="0"/>
        <v>Weryfikacja bieżącego wiersza OK</v>
      </c>
    </row>
    <row r="16" spans="1:13">
      <c r="A16" s="38"/>
      <c r="B16" s="230" t="s">
        <v>393</v>
      </c>
      <c r="C16" s="159" t="s">
        <v>54</v>
      </c>
      <c r="D16" s="234">
        <v>0</v>
      </c>
      <c r="E16" s="235">
        <v>0</v>
      </c>
      <c r="F16" s="235">
        <v>0</v>
      </c>
      <c r="G16" s="235">
        <v>0</v>
      </c>
      <c r="H16" s="235">
        <v>0</v>
      </c>
      <c r="I16" s="33">
        <v>0</v>
      </c>
      <c r="J16" s="33">
        <v>0</v>
      </c>
      <c r="K16" s="235">
        <v>0</v>
      </c>
      <c r="L16" s="235">
        <v>0</v>
      </c>
      <c r="M16" s="43" t="str">
        <f t="shared" si="0"/>
        <v>Weryfikacja bieżącego wiersza OK</v>
      </c>
    </row>
    <row r="17" spans="1:13" ht="22.5" customHeight="1">
      <c r="A17" s="38"/>
      <c r="B17" s="230" t="s">
        <v>394</v>
      </c>
      <c r="C17" s="159" t="s">
        <v>840</v>
      </c>
      <c r="D17" s="234">
        <v>0</v>
      </c>
      <c r="E17" s="235">
        <v>0</v>
      </c>
      <c r="F17" s="235">
        <v>0</v>
      </c>
      <c r="G17" s="235">
        <v>0</v>
      </c>
      <c r="H17" s="235">
        <v>0</v>
      </c>
      <c r="I17" s="33">
        <v>0</v>
      </c>
      <c r="J17" s="33">
        <v>0</v>
      </c>
      <c r="K17" s="235">
        <v>0</v>
      </c>
      <c r="L17" s="235">
        <v>0</v>
      </c>
      <c r="M17" s="43" t="str">
        <f t="shared" si="0"/>
        <v>Weryfikacja bieżącego wiersza OK</v>
      </c>
    </row>
    <row r="18" spans="1:13">
      <c r="A18" s="38"/>
      <c r="B18" s="230" t="s">
        <v>395</v>
      </c>
      <c r="C18" s="159" t="s">
        <v>233</v>
      </c>
      <c r="D18" s="234">
        <v>0</v>
      </c>
      <c r="E18" s="235">
        <v>0</v>
      </c>
      <c r="F18" s="235">
        <v>0</v>
      </c>
      <c r="G18" s="235">
        <v>0</v>
      </c>
      <c r="H18" s="235">
        <v>0</v>
      </c>
      <c r="I18" s="33">
        <v>0</v>
      </c>
      <c r="J18" s="33">
        <v>0</v>
      </c>
      <c r="K18" s="235">
        <v>0</v>
      </c>
      <c r="L18" s="235">
        <v>0</v>
      </c>
      <c r="M18" s="43" t="str">
        <f t="shared" si="0"/>
        <v>Weryfikacja bieżącego wiersza OK</v>
      </c>
    </row>
    <row r="19" spans="1:13">
      <c r="A19" s="38"/>
      <c r="B19" s="230" t="s">
        <v>396</v>
      </c>
      <c r="C19" s="161" t="s">
        <v>234</v>
      </c>
      <c r="D19" s="234">
        <v>0</v>
      </c>
      <c r="E19" s="235">
        <v>0</v>
      </c>
      <c r="F19" s="235">
        <v>0</v>
      </c>
      <c r="G19" s="235">
        <v>0</v>
      </c>
      <c r="H19" s="235">
        <v>0</v>
      </c>
      <c r="I19" s="33">
        <v>0</v>
      </c>
      <c r="J19" s="33">
        <v>0</v>
      </c>
      <c r="K19" s="235">
        <v>0</v>
      </c>
      <c r="L19" s="235">
        <v>0</v>
      </c>
      <c r="M19" s="43" t="str">
        <f t="shared" si="0"/>
        <v>Weryfikacja bieżącego wiersza OK</v>
      </c>
    </row>
    <row r="20" spans="1:13" ht="29">
      <c r="A20" s="38"/>
      <c r="B20" s="230" t="s">
        <v>397</v>
      </c>
      <c r="C20" s="159" t="s">
        <v>48</v>
      </c>
      <c r="D20" s="234">
        <v>0</v>
      </c>
      <c r="E20" s="235">
        <v>0</v>
      </c>
      <c r="F20" s="235">
        <v>0</v>
      </c>
      <c r="G20" s="235">
        <v>0</v>
      </c>
      <c r="H20" s="235">
        <v>0</v>
      </c>
      <c r="I20" s="33">
        <v>0</v>
      </c>
      <c r="J20" s="33">
        <v>0</v>
      </c>
      <c r="K20" s="235">
        <v>0</v>
      </c>
      <c r="L20" s="235">
        <v>0</v>
      </c>
      <c r="M20" s="43" t="str">
        <f t="shared" si="0"/>
        <v>Weryfikacja bieżącego wiersza OK</v>
      </c>
    </row>
    <row r="21" spans="1:13" ht="15" thickBot="1">
      <c r="A21" s="38"/>
      <c r="B21" s="230" t="s">
        <v>398</v>
      </c>
      <c r="C21" s="159" t="s">
        <v>86</v>
      </c>
      <c r="D21" s="234">
        <v>0</v>
      </c>
      <c r="E21" s="235">
        <v>0</v>
      </c>
      <c r="F21" s="235">
        <v>0</v>
      </c>
      <c r="G21" s="235">
        <v>0</v>
      </c>
      <c r="H21" s="235">
        <v>0</v>
      </c>
      <c r="I21" s="33">
        <v>0</v>
      </c>
      <c r="J21" s="33">
        <v>0</v>
      </c>
      <c r="K21" s="235">
        <v>0</v>
      </c>
      <c r="L21" s="235">
        <v>0</v>
      </c>
      <c r="M21" s="43" t="str">
        <f t="shared" si="0"/>
        <v>Weryfikacja bieżącego wiersza OK</v>
      </c>
    </row>
    <row r="22" spans="1:13" ht="15" thickBot="1">
      <c r="A22" s="38"/>
      <c r="B22" s="231" t="s">
        <v>399</v>
      </c>
      <c r="C22" s="195" t="s">
        <v>52</v>
      </c>
      <c r="D22" s="240">
        <v>0</v>
      </c>
      <c r="E22" s="241">
        <v>0</v>
      </c>
      <c r="F22" s="242">
        <v>0</v>
      </c>
      <c r="G22" s="243">
        <v>0</v>
      </c>
      <c r="H22" s="243">
        <v>0</v>
      </c>
      <c r="I22" s="244">
        <v>0</v>
      </c>
      <c r="J22" s="244">
        <v>0</v>
      </c>
      <c r="K22" s="243">
        <v>0</v>
      </c>
      <c r="L22" s="243">
        <v>0</v>
      </c>
      <c r="M22" s="43" t="str">
        <f t="shared" si="0"/>
        <v>Weryfikacja bieżącego wiersza OK</v>
      </c>
    </row>
    <row r="24" spans="1:13">
      <c r="C24" s="38" t="s">
        <v>1758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1:13">
      <c r="C25" s="38" t="s">
        <v>383</v>
      </c>
      <c r="D25" s="62" t="str">
        <f>IF(D6="","",IF(ROUND(SUM(D7+D8+D9+D11+D12),2)=ROUND(D6,2),"OK","Błąd sumy częściowej"))</f>
        <v>OK</v>
      </c>
      <c r="E25" s="62" t="str">
        <f t="shared" ref="E25:L25" si="1">IF(E6="","",IF(ROUND(SUM(E7+E8+E9+E11+E12),2)=ROUND(E6,2),"OK","Błąd sumy częściowej"))</f>
        <v>OK</v>
      </c>
      <c r="F25" s="62" t="str">
        <f t="shared" si="1"/>
        <v>OK</v>
      </c>
      <c r="G25" s="62" t="str">
        <f t="shared" si="1"/>
        <v>OK</v>
      </c>
      <c r="H25" s="62" t="str">
        <f t="shared" si="1"/>
        <v>OK</v>
      </c>
      <c r="I25" s="62" t="str">
        <f t="shared" si="1"/>
        <v>OK</v>
      </c>
      <c r="J25" s="62" t="str">
        <f t="shared" si="1"/>
        <v>OK</v>
      </c>
      <c r="K25" s="62" t="str">
        <f t="shared" si="1"/>
        <v>OK</v>
      </c>
      <c r="L25" s="62" t="str">
        <f t="shared" si="1"/>
        <v>OK</v>
      </c>
    </row>
    <row r="26" spans="1:13">
      <c r="C26" s="38" t="s">
        <v>391</v>
      </c>
      <c r="D26" s="62" t="str">
        <f>IF(D14="","",IF(ROUND(SUM(D15+D16+D17+D18+D20+D21),2)=ROUND(D14,2),"OK","Błąd sumy częściowej"))</f>
        <v>OK</v>
      </c>
      <c r="E26" s="62" t="str">
        <f t="shared" ref="E26:L26" si="2">IF(E14="","",IF(ROUND(SUM(E15+E16+E17+E18+E20+E21),2)=ROUND(E14,2),"OK","Błąd sumy częściowej"))</f>
        <v>OK</v>
      </c>
      <c r="F26" s="62" t="str">
        <f t="shared" si="2"/>
        <v>OK</v>
      </c>
      <c r="G26" s="62" t="str">
        <f t="shared" si="2"/>
        <v>OK</v>
      </c>
      <c r="H26" s="62" t="str">
        <f t="shared" si="2"/>
        <v>OK</v>
      </c>
      <c r="I26" s="62" t="str">
        <f t="shared" si="2"/>
        <v>OK</v>
      </c>
      <c r="J26" s="62" t="str">
        <f t="shared" si="2"/>
        <v>OK</v>
      </c>
      <c r="K26" s="62" t="str">
        <f t="shared" si="2"/>
        <v>OK</v>
      </c>
      <c r="L26" s="62" t="str">
        <f t="shared" si="2"/>
        <v>OK</v>
      </c>
    </row>
    <row r="27" spans="1:13">
      <c r="C27" s="38" t="s">
        <v>399</v>
      </c>
      <c r="D27" s="62" t="str">
        <f>IF(D22="","",IF(ROUND(SUM(D6+D13+D14),2)=ROUND(D22,2),"OK","Błąd sumy częściowej"))</f>
        <v>OK</v>
      </c>
      <c r="E27" s="62" t="str">
        <f t="shared" ref="E27:L27" si="3">IF(E22="","",IF(ROUND(SUM(E6+E13+E14),2)=ROUND(E22,2),"OK","Błąd sumy częściowej"))</f>
        <v>OK</v>
      </c>
      <c r="F27" s="62" t="str">
        <f t="shared" si="3"/>
        <v>OK</v>
      </c>
      <c r="G27" s="62" t="str">
        <f t="shared" si="3"/>
        <v>OK</v>
      </c>
      <c r="H27" s="62" t="str">
        <f t="shared" si="3"/>
        <v>OK</v>
      </c>
      <c r="I27" s="62" t="str">
        <f t="shared" si="3"/>
        <v>OK</v>
      </c>
      <c r="J27" s="62" t="str">
        <f t="shared" si="3"/>
        <v>OK</v>
      </c>
      <c r="K27" s="62" t="str">
        <f t="shared" si="3"/>
        <v>OK</v>
      </c>
      <c r="L27" s="62" t="str">
        <f t="shared" si="3"/>
        <v>OK</v>
      </c>
    </row>
    <row r="28" spans="1:13">
      <c r="C28" s="38" t="s">
        <v>1759</v>
      </c>
      <c r="D28" s="62" t="str">
        <f>IF(COUNTBLANK(M6:M22)=17,"",IF(AND(COUNTIF(M6:M22,"Weryfikacja bieżącego wiersza OK")=17,COUNTIF(D25:L27,"OK")=27),"Arkusz jest zwalidowany poprawnie","Arkusz jest niepoprawny"))</f>
        <v>Arkusz jest zwalidowany poprawnie</v>
      </c>
    </row>
  </sheetData>
  <sheetProtection algorithmName="SHA-512" hashValue="BFJh/YHeovs3bQQKX26XYFLVIffol81HRuKavsm+aLPIoJ9D+XfHRsr0cDFdOytbhYtCdA0cHkl+infL7u7fWw==" saltValue="W3AnF4pTMkN/tz5wQxdjIA==" spinCount="100000" sheet="1" objects="1" scenarios="1"/>
  <mergeCells count="1">
    <mergeCell ref="B4:C5"/>
  </mergeCells>
  <conditionalFormatting sqref="M6">
    <cfRule type="containsText" dxfId="347" priority="7" operator="containsText" text="Należy">
      <formula>NOT(ISERROR(SEARCH("Należy",M6)))</formula>
    </cfRule>
    <cfRule type="containsText" dxfId="346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345" priority="5" operator="containsText" text="Należy">
      <formula>NOT(ISERROR(SEARCH("Należy",M7)))</formula>
    </cfRule>
    <cfRule type="containsText" dxfId="344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343" priority="4" operator="containsText" text="OK">
      <formula>NOT(ISERROR(SEARCH("OK",D25)))</formula>
    </cfRule>
  </conditionalFormatting>
  <conditionalFormatting sqref="D26:L26">
    <cfRule type="containsText" dxfId="342" priority="3" operator="containsText" text="OK">
      <formula>NOT(ISERROR(SEARCH("OK",D26)))</formula>
    </cfRule>
  </conditionalFormatting>
  <conditionalFormatting sqref="D27:L27">
    <cfRule type="containsText" dxfId="341" priority="2" operator="containsText" text="OK">
      <formula>NOT(ISERROR(SEARCH("OK",D27)))</formula>
    </cfRule>
  </conditionalFormatting>
  <conditionalFormatting sqref="D28">
    <cfRule type="containsText" dxfId="340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3"/>
  <dimension ref="A1:AK50"/>
  <sheetViews>
    <sheetView view="pageBreakPreview" zoomScaleNormal="100" zoomScaleSheetLayoutView="100" workbookViewId="0">
      <selection activeCell="D8" sqref="D8:K14"/>
    </sheetView>
  </sheetViews>
  <sheetFormatPr defaultColWidth="9.1796875" defaultRowHeight="10"/>
  <cols>
    <col min="1" max="1" width="9.1796875" style="247" customWidth="1"/>
    <col min="2" max="2" width="9.7265625" style="247" customWidth="1"/>
    <col min="3" max="3" width="31.7265625" style="247" customWidth="1"/>
    <col min="4" max="4" width="15.26953125" style="247" customWidth="1"/>
    <col min="5" max="5" width="14.453125" style="247" customWidth="1"/>
    <col min="6" max="6" width="15.54296875" style="247" customWidth="1"/>
    <col min="7" max="7" width="14.453125" style="247" customWidth="1"/>
    <col min="8" max="8" width="15" style="247" customWidth="1"/>
    <col min="9" max="9" width="15.453125" style="247" customWidth="1"/>
    <col min="10" max="10" width="15.1796875" style="247" customWidth="1"/>
    <col min="11" max="11" width="13.81640625" style="247" customWidth="1"/>
    <col min="12" max="12" width="43.26953125" style="247" customWidth="1"/>
    <col min="13" max="13" width="13.81640625" style="247" customWidth="1"/>
    <col min="14" max="14" width="15.26953125" style="247" customWidth="1"/>
    <col min="15" max="15" width="14.26953125" style="247" customWidth="1"/>
    <col min="16" max="16" width="15.54296875" style="247" customWidth="1"/>
    <col min="17" max="17" width="14.26953125" style="247" customWidth="1"/>
    <col min="18" max="16384" width="9.1796875" style="247"/>
  </cols>
  <sheetData>
    <row r="1" spans="1:17" ht="15.5">
      <c r="A1" s="245"/>
      <c r="B1" s="39" t="s">
        <v>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1"/>
      <c r="O1" s="61"/>
      <c r="P1" s="61"/>
      <c r="Q1" s="61"/>
    </row>
    <row r="2" spans="1:17" ht="15.5">
      <c r="A2" s="245"/>
      <c r="B2" s="38" t="s">
        <v>400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6" thickBot="1">
      <c r="A3" s="24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9.25" customHeight="1" thickBot="1">
      <c r="A4" s="245"/>
      <c r="B4" s="1151"/>
      <c r="C4" s="1152"/>
      <c r="D4" s="1157" t="s">
        <v>840</v>
      </c>
      <c r="E4" s="1158"/>
      <c r="F4" s="1149" t="s">
        <v>233</v>
      </c>
      <c r="G4" s="1150"/>
      <c r="H4" s="1159" t="s">
        <v>48</v>
      </c>
      <c r="I4" s="1159"/>
      <c r="J4" s="1160" t="s">
        <v>86</v>
      </c>
      <c r="K4" s="1150"/>
      <c r="L4" s="61"/>
      <c r="M4" s="61"/>
      <c r="N4" s="61"/>
      <c r="O4" s="61"/>
      <c r="P4" s="61"/>
      <c r="Q4" s="61"/>
    </row>
    <row r="5" spans="1:17" ht="15.5">
      <c r="A5" s="245"/>
      <c r="B5" s="1153"/>
      <c r="C5" s="1154"/>
      <c r="D5" s="1161" t="s">
        <v>49</v>
      </c>
      <c r="E5" s="1163" t="s">
        <v>12</v>
      </c>
      <c r="F5" s="1165" t="s">
        <v>49</v>
      </c>
      <c r="G5" s="1163" t="s">
        <v>12</v>
      </c>
      <c r="H5" s="1165" t="s">
        <v>49</v>
      </c>
      <c r="I5" s="1167" t="s">
        <v>12</v>
      </c>
      <c r="J5" s="1161" t="s">
        <v>49</v>
      </c>
      <c r="K5" s="1163" t="s">
        <v>12</v>
      </c>
      <c r="L5" s="61"/>
      <c r="M5" s="61"/>
      <c r="N5" s="61"/>
      <c r="O5" s="61"/>
      <c r="P5" s="61"/>
      <c r="Q5" s="61"/>
    </row>
    <row r="6" spans="1:17" ht="23.25" customHeight="1" thickBot="1">
      <c r="A6" s="245"/>
      <c r="B6" s="1153"/>
      <c r="C6" s="1154"/>
      <c r="D6" s="1162"/>
      <c r="E6" s="1164"/>
      <c r="F6" s="1166"/>
      <c r="G6" s="1164"/>
      <c r="H6" s="1166"/>
      <c r="I6" s="1168"/>
      <c r="J6" s="1162"/>
      <c r="K6" s="1164"/>
      <c r="L6" s="61"/>
      <c r="M6" s="61"/>
      <c r="N6" s="61"/>
      <c r="O6" s="61"/>
      <c r="P6" s="61"/>
      <c r="Q6" s="61"/>
    </row>
    <row r="7" spans="1:17" ht="16" thickBot="1">
      <c r="A7" s="245"/>
      <c r="B7" s="1155"/>
      <c r="C7" s="1156"/>
      <c r="D7" s="248" t="s">
        <v>777</v>
      </c>
      <c r="E7" s="249" t="s">
        <v>778</v>
      </c>
      <c r="F7" s="250" t="s">
        <v>779</v>
      </c>
      <c r="G7" s="251" t="s">
        <v>780</v>
      </c>
      <c r="H7" s="248" t="s">
        <v>781</v>
      </c>
      <c r="I7" s="252" t="s">
        <v>782</v>
      </c>
      <c r="J7" s="248" t="s">
        <v>806</v>
      </c>
      <c r="K7" s="252" t="s">
        <v>807</v>
      </c>
      <c r="L7" s="61"/>
      <c r="M7" s="61"/>
      <c r="N7" s="61"/>
      <c r="O7" s="61"/>
      <c r="P7" s="61"/>
      <c r="Q7" s="61"/>
    </row>
    <row r="8" spans="1:17" ht="29">
      <c r="A8" s="245"/>
      <c r="B8" s="253" t="s">
        <v>401</v>
      </c>
      <c r="C8" s="254" t="s">
        <v>50</v>
      </c>
      <c r="D8" s="259">
        <v>0</v>
      </c>
      <c r="E8" s="260">
        <v>0</v>
      </c>
      <c r="F8" s="261">
        <v>0</v>
      </c>
      <c r="G8" s="260">
        <v>0</v>
      </c>
      <c r="H8" s="261">
        <v>0</v>
      </c>
      <c r="I8" s="262">
        <v>0</v>
      </c>
      <c r="J8" s="263">
        <v>0</v>
      </c>
      <c r="K8" s="264">
        <v>0</v>
      </c>
      <c r="L8" s="43" t="str">
        <f>IF(COUNTBLANK(D8:K8)=8,"",IF(AND(COUNTBLANK(D8:K8)=0,COUNT(D8:K8)=8), "Weryfikacja bieżącego wiersza OK", "Należy wypełnić wszystkie pola w bieżącym wierszu"))</f>
        <v>Weryfikacja bieżącego wiersza OK</v>
      </c>
      <c r="M8" s="61"/>
      <c r="N8" s="61"/>
      <c r="O8" s="61"/>
      <c r="P8" s="61"/>
      <c r="Q8" s="61"/>
    </row>
    <row r="9" spans="1:17" ht="15.5">
      <c r="A9" s="245"/>
      <c r="B9" s="255" t="s">
        <v>402</v>
      </c>
      <c r="C9" s="256" t="s">
        <v>51</v>
      </c>
      <c r="D9" s="265">
        <v>0</v>
      </c>
      <c r="E9" s="266">
        <v>0</v>
      </c>
      <c r="F9" s="267">
        <v>0</v>
      </c>
      <c r="G9" s="266">
        <v>0</v>
      </c>
      <c r="H9" s="267">
        <v>0</v>
      </c>
      <c r="I9" s="268">
        <v>0</v>
      </c>
      <c r="J9" s="269">
        <v>0</v>
      </c>
      <c r="K9" s="270">
        <v>0</v>
      </c>
      <c r="L9" s="43" t="str">
        <f t="shared" ref="L9:L14" si="0">IF(COUNTBLANK(D9:K9)=8,"",IF(AND(COUNTBLANK(D9:K9)=0,COUNT(D9:K9)=8), "Weryfikacja bieżącego wiersza OK", "Należy wypełnić wszystkie pola w bieżącym wierszu"))</f>
        <v>Weryfikacja bieżącego wiersza OK</v>
      </c>
      <c r="M9" s="61"/>
      <c r="N9" s="61"/>
      <c r="O9" s="61"/>
      <c r="P9" s="61"/>
      <c r="Q9" s="61"/>
    </row>
    <row r="10" spans="1:17" ht="29">
      <c r="A10" s="245"/>
      <c r="B10" s="255" t="s">
        <v>403</v>
      </c>
      <c r="C10" s="256" t="s">
        <v>34</v>
      </c>
      <c r="D10" s="265">
        <v>0</v>
      </c>
      <c r="E10" s="266">
        <v>0</v>
      </c>
      <c r="F10" s="267">
        <v>0</v>
      </c>
      <c r="G10" s="266">
        <v>0</v>
      </c>
      <c r="H10" s="267">
        <v>0</v>
      </c>
      <c r="I10" s="268">
        <v>0</v>
      </c>
      <c r="J10" s="269">
        <v>0</v>
      </c>
      <c r="K10" s="270">
        <v>0</v>
      </c>
      <c r="L10" s="43" t="str">
        <f t="shared" si="0"/>
        <v>Weryfikacja bieżącego wiersza OK</v>
      </c>
      <c r="M10" s="61"/>
      <c r="N10" s="61"/>
      <c r="O10" s="61"/>
      <c r="P10" s="61"/>
      <c r="Q10" s="61"/>
    </row>
    <row r="11" spans="1:17" ht="23.25" customHeight="1">
      <c r="A11" s="245"/>
      <c r="B11" s="257" t="s">
        <v>404</v>
      </c>
      <c r="C11" s="256" t="s">
        <v>174</v>
      </c>
      <c r="D11" s="271">
        <v>0</v>
      </c>
      <c r="E11" s="272">
        <v>0</v>
      </c>
      <c r="F11" s="273">
        <v>0</v>
      </c>
      <c r="G11" s="272">
        <v>0</v>
      </c>
      <c r="H11" s="273">
        <v>0</v>
      </c>
      <c r="I11" s="274">
        <v>0</v>
      </c>
      <c r="J11" s="275">
        <v>0</v>
      </c>
      <c r="K11" s="276">
        <v>0</v>
      </c>
      <c r="L11" s="43" t="str">
        <f t="shared" si="0"/>
        <v>Weryfikacja bieżącego wiersza OK</v>
      </c>
      <c r="M11" s="61"/>
      <c r="N11" s="61"/>
      <c r="O11" s="61"/>
      <c r="P11" s="61"/>
      <c r="Q11" s="61"/>
    </row>
    <row r="12" spans="1:17" ht="19.5" customHeight="1">
      <c r="A12" s="245"/>
      <c r="B12" s="257" t="s">
        <v>405</v>
      </c>
      <c r="C12" s="256" t="s">
        <v>175</v>
      </c>
      <c r="D12" s="271">
        <v>0</v>
      </c>
      <c r="E12" s="272">
        <v>0</v>
      </c>
      <c r="F12" s="273">
        <v>0</v>
      </c>
      <c r="G12" s="272">
        <v>0</v>
      </c>
      <c r="H12" s="273">
        <v>0</v>
      </c>
      <c r="I12" s="274">
        <v>0</v>
      </c>
      <c r="J12" s="275">
        <v>0</v>
      </c>
      <c r="K12" s="276">
        <v>0</v>
      </c>
      <c r="L12" s="43" t="str">
        <f t="shared" si="0"/>
        <v>Weryfikacja bieżącego wiersza OK</v>
      </c>
      <c r="M12" s="61"/>
      <c r="N12" s="61"/>
      <c r="O12" s="61"/>
      <c r="P12" s="61"/>
      <c r="Q12" s="61"/>
    </row>
    <row r="13" spans="1:17" ht="16" thickBot="1">
      <c r="A13" s="245"/>
      <c r="B13" s="257" t="s">
        <v>406</v>
      </c>
      <c r="C13" s="256" t="s">
        <v>47</v>
      </c>
      <c r="D13" s="271">
        <v>0</v>
      </c>
      <c r="E13" s="272">
        <v>0</v>
      </c>
      <c r="F13" s="273">
        <v>0</v>
      </c>
      <c r="G13" s="272">
        <v>0</v>
      </c>
      <c r="H13" s="273">
        <v>0</v>
      </c>
      <c r="I13" s="274">
        <v>0</v>
      </c>
      <c r="J13" s="275">
        <v>0</v>
      </c>
      <c r="K13" s="276">
        <v>0</v>
      </c>
      <c r="L13" s="43" t="str">
        <f t="shared" si="0"/>
        <v>Weryfikacja bieżącego wiersza OK</v>
      </c>
      <c r="M13" s="61"/>
      <c r="N13" s="61"/>
      <c r="O13" s="61"/>
      <c r="P13" s="61"/>
      <c r="Q13" s="61"/>
    </row>
    <row r="14" spans="1:17" ht="16" thickBot="1">
      <c r="A14" s="245"/>
      <c r="B14" s="258" t="s">
        <v>407</v>
      </c>
      <c r="C14" s="195" t="s">
        <v>52</v>
      </c>
      <c r="D14" s="277">
        <v>0</v>
      </c>
      <c r="E14" s="278">
        <v>0</v>
      </c>
      <c r="F14" s="279">
        <v>0</v>
      </c>
      <c r="G14" s="278">
        <v>0</v>
      </c>
      <c r="H14" s="279">
        <v>0</v>
      </c>
      <c r="I14" s="280">
        <v>0</v>
      </c>
      <c r="J14" s="281">
        <v>0</v>
      </c>
      <c r="K14" s="282">
        <v>0</v>
      </c>
      <c r="L14" s="43" t="str">
        <f t="shared" si="0"/>
        <v>Weryfikacja bieżącego wiersza OK</v>
      </c>
      <c r="M14" s="61"/>
      <c r="N14" s="61"/>
      <c r="O14" s="61"/>
      <c r="P14" s="61"/>
      <c r="Q14" s="61"/>
    </row>
    <row r="15" spans="1:17" ht="15.5">
      <c r="A15" s="24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4.5">
      <c r="B16" s="61"/>
      <c r="C16" s="61" t="s">
        <v>1758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2:34" ht="14.5">
      <c r="C17" s="61" t="s">
        <v>407</v>
      </c>
      <c r="D17" s="62" t="str">
        <f>IF(D14="","",IF(ROUND(SUM(D8:D13),2)=ROUND(D14,2),"OK","Błąd sumy częściowej"))</f>
        <v>OK</v>
      </c>
      <c r="E17" s="62" t="str">
        <f t="shared" ref="E17:K17" si="1">IF(E14="","",IF(ROUND(SUM(E8:E13),2)=ROUND(E14,2),"OK","Błąd sumy częściowej"))</f>
        <v>OK</v>
      </c>
      <c r="F17" s="62" t="str">
        <f t="shared" si="1"/>
        <v>OK</v>
      </c>
      <c r="G17" s="62" t="str">
        <f t="shared" si="1"/>
        <v>OK</v>
      </c>
      <c r="H17" s="62" t="str">
        <f t="shared" si="1"/>
        <v>OK</v>
      </c>
      <c r="I17" s="62" t="str">
        <f t="shared" si="1"/>
        <v>OK</v>
      </c>
      <c r="J17" s="62" t="str">
        <f t="shared" si="1"/>
        <v>OK</v>
      </c>
      <c r="K17" s="62" t="str">
        <f t="shared" si="1"/>
        <v>OK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2:34" ht="14.5">
      <c r="C18" s="61" t="s">
        <v>1759</v>
      </c>
      <c r="D18" s="62" t="str">
        <f>IF(COUNTBLANK(L8:L14)=7,"",IF(AND(COUNTIF(L8:L14,"Weryfikacja bieżącego wiersza OK")=7,COUNTIF(D17:K17,"OK")=8),"Arkusz jest zwalidowany poprawnie","Arkusz jest niepoprawny"))</f>
        <v>Arkusz jest zwalidowany poprawnie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2:34" ht="14.5"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2:34" ht="14.5"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2:34" ht="14.5"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2:34" ht="14.5"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2:34" ht="14.5"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2:34" ht="14.5"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2:34" ht="14.5"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2:34" ht="14.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2:34" ht="14.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2:34" ht="14.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2:34" ht="14.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2:34" ht="14.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2:34" ht="14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2:34" ht="14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2:37" ht="14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2:37" ht="14.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2:37" ht="14.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2:37" ht="14.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2:37" ht="14.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2:37" ht="14.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2:37" ht="14.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2:37" ht="14.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2:37" ht="14.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2:37" ht="14.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2:37" ht="14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2:37" ht="14.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2:37" ht="14.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2:37" ht="14.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2:37" ht="14.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2:37" ht="14.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2:37" ht="14.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2:37" ht="14.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</sheetData>
  <sheetProtection algorithmName="SHA-512" hashValue="Y/z+iLiqTpp0AR9Suk+j/u/omhP7LoSH4MTXbbfs5WWtl+Hj32a8hOu1J1gxh5CBP3ciz9QYhVhFWGFRp26dfg==" saltValue="BC3zrv3eoPSv7oG1Dq6QeA==" spinCount="100000" sheet="1" objects="1" scenarios="1"/>
  <mergeCells count="13">
    <mergeCell ref="F4:G4"/>
    <mergeCell ref="B4:C7"/>
    <mergeCell ref="D4:E4"/>
    <mergeCell ref="H4:I4"/>
    <mergeCell ref="J4:K4"/>
    <mergeCell ref="D5:D6"/>
    <mergeCell ref="E5:E6"/>
    <mergeCell ref="H5:H6"/>
    <mergeCell ref="I5:I6"/>
    <mergeCell ref="J5:J6"/>
    <mergeCell ref="K5:K6"/>
    <mergeCell ref="F5:F6"/>
    <mergeCell ref="G5:G6"/>
  </mergeCells>
  <conditionalFormatting sqref="L8">
    <cfRule type="containsText" dxfId="339" priority="5" operator="containsText" text="Należy">
      <formula>NOT(ISERROR(SEARCH("Należy",L8)))</formula>
    </cfRule>
    <cfRule type="containsText" dxfId="338" priority="6" operator="containsText" text="Weryfikacja bieżącego wiersza OK">
      <formula>NOT(ISERROR(SEARCH("Weryfikacja bieżącego wiersza OK",L8)))</formula>
    </cfRule>
  </conditionalFormatting>
  <conditionalFormatting sqref="L9:L14">
    <cfRule type="containsText" dxfId="337" priority="3" operator="containsText" text="Należy">
      <formula>NOT(ISERROR(SEARCH("Należy",L9)))</formula>
    </cfRule>
    <cfRule type="containsText" dxfId="336" priority="4" operator="containsText" text="Weryfikacja bieżącego wiersza OK">
      <formula>NOT(ISERROR(SEARCH("Weryfikacja bieżącego wiersza OK",L9)))</formula>
    </cfRule>
  </conditionalFormatting>
  <conditionalFormatting sqref="D17:K17">
    <cfRule type="containsText" dxfId="335" priority="2" operator="containsText" text="OK">
      <formula>NOT(ISERROR(SEARCH("OK",D17)))</formula>
    </cfRule>
  </conditionalFormatting>
  <conditionalFormatting sqref="D18">
    <cfRule type="containsText" dxfId="33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B2:R18"/>
  <sheetViews>
    <sheetView zoomScaleNormal="100" workbookViewId="0">
      <selection activeCell="D9" sqref="D9:Q14"/>
    </sheetView>
  </sheetViews>
  <sheetFormatPr defaultColWidth="8.7265625" defaultRowHeight="14.5"/>
  <cols>
    <col min="1" max="1" width="8.7265625" style="43"/>
    <col min="2" max="2" width="9.54296875" style="43" customWidth="1"/>
    <col min="3" max="3" width="22" style="43" customWidth="1"/>
    <col min="4" max="4" width="10.54296875" style="43" customWidth="1"/>
    <col min="5" max="17" width="11.1796875" style="43" customWidth="1"/>
    <col min="18" max="18" width="46.453125" style="43" customWidth="1"/>
    <col min="19" max="16384" width="8.7265625" style="43"/>
  </cols>
  <sheetData>
    <row r="2" spans="2:18">
      <c r="B2" s="39" t="s">
        <v>8</v>
      </c>
    </row>
    <row r="3" spans="2:18">
      <c r="B3" s="38" t="s">
        <v>408</v>
      </c>
      <c r="C3" s="246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8" ht="15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18" ht="41.25" customHeight="1" thickBot="1">
      <c r="B5" s="1171"/>
      <c r="C5" s="1172"/>
      <c r="D5" s="1157" t="s">
        <v>53</v>
      </c>
      <c r="E5" s="1159"/>
      <c r="F5" s="1160" t="s">
        <v>54</v>
      </c>
      <c r="G5" s="1150"/>
      <c r="H5" s="1160" t="s">
        <v>840</v>
      </c>
      <c r="I5" s="1150"/>
      <c r="J5" s="1160" t="s">
        <v>233</v>
      </c>
      <c r="K5" s="1150"/>
      <c r="L5" s="1169" t="s">
        <v>234</v>
      </c>
      <c r="M5" s="1170"/>
      <c r="N5" s="1160" t="s">
        <v>48</v>
      </c>
      <c r="O5" s="1150"/>
      <c r="P5" s="1160" t="s">
        <v>86</v>
      </c>
      <c r="Q5" s="1150"/>
    </row>
    <row r="6" spans="2:18">
      <c r="B6" s="1173"/>
      <c r="C6" s="1174"/>
      <c r="D6" s="1161" t="s">
        <v>49</v>
      </c>
      <c r="E6" s="1167" t="s">
        <v>12</v>
      </c>
      <c r="F6" s="1161" t="s">
        <v>49</v>
      </c>
      <c r="G6" s="1163" t="s">
        <v>12</v>
      </c>
      <c r="H6" s="1161" t="s">
        <v>49</v>
      </c>
      <c r="I6" s="1163" t="s">
        <v>12</v>
      </c>
      <c r="J6" s="1161" t="s">
        <v>49</v>
      </c>
      <c r="K6" s="1167" t="s">
        <v>12</v>
      </c>
      <c r="L6" s="1161" t="s">
        <v>49</v>
      </c>
      <c r="M6" s="1163" t="s">
        <v>12</v>
      </c>
      <c r="N6" s="1161" t="s">
        <v>49</v>
      </c>
      <c r="O6" s="1163" t="s">
        <v>12</v>
      </c>
      <c r="P6" s="1161" t="s">
        <v>49</v>
      </c>
      <c r="Q6" s="1163" t="s">
        <v>12</v>
      </c>
    </row>
    <row r="7" spans="2:18" ht="47.25" customHeight="1" thickBot="1">
      <c r="B7" s="1173"/>
      <c r="C7" s="1174"/>
      <c r="D7" s="1162"/>
      <c r="E7" s="1168"/>
      <c r="F7" s="1162"/>
      <c r="G7" s="1164"/>
      <c r="H7" s="1162"/>
      <c r="I7" s="1164"/>
      <c r="J7" s="1162"/>
      <c r="K7" s="1168"/>
      <c r="L7" s="1162"/>
      <c r="M7" s="1164"/>
      <c r="N7" s="1162"/>
      <c r="O7" s="1164"/>
      <c r="P7" s="1162"/>
      <c r="Q7" s="1164"/>
    </row>
    <row r="8" spans="2:18" ht="15" thickBot="1">
      <c r="B8" s="1175"/>
      <c r="C8" s="1176"/>
      <c r="D8" s="284" t="s">
        <v>777</v>
      </c>
      <c r="E8" s="285" t="s">
        <v>778</v>
      </c>
      <c r="F8" s="284" t="s">
        <v>779</v>
      </c>
      <c r="G8" s="286" t="s">
        <v>780</v>
      </c>
      <c r="H8" s="284" t="s">
        <v>781</v>
      </c>
      <c r="I8" s="286" t="s">
        <v>782</v>
      </c>
      <c r="J8" s="284" t="s">
        <v>806</v>
      </c>
      <c r="K8" s="286" t="s">
        <v>807</v>
      </c>
      <c r="L8" s="287" t="s">
        <v>808</v>
      </c>
      <c r="M8" s="288" t="s">
        <v>809</v>
      </c>
      <c r="N8" s="287" t="s">
        <v>712</v>
      </c>
      <c r="O8" s="288" t="s">
        <v>810</v>
      </c>
      <c r="P8" s="287" t="s">
        <v>711</v>
      </c>
      <c r="Q8" s="288" t="s">
        <v>811</v>
      </c>
    </row>
    <row r="9" spans="2:18">
      <c r="B9" s="253" t="s">
        <v>409</v>
      </c>
      <c r="C9" s="289" t="s">
        <v>55</v>
      </c>
      <c r="D9" s="292"/>
      <c r="E9" s="293"/>
      <c r="F9" s="292"/>
      <c r="G9" s="294"/>
      <c r="H9" s="295"/>
      <c r="I9" s="296"/>
      <c r="J9" s="297">
        <v>0</v>
      </c>
      <c r="K9" s="298">
        <v>0</v>
      </c>
      <c r="L9" s="297">
        <v>0</v>
      </c>
      <c r="M9" s="298">
        <v>0</v>
      </c>
      <c r="N9" s="297">
        <v>0</v>
      </c>
      <c r="O9" s="298">
        <v>0</v>
      </c>
      <c r="P9" s="297">
        <v>0</v>
      </c>
      <c r="Q9" s="298">
        <v>0</v>
      </c>
      <c r="R9" s="43" t="str">
        <f>IF(COUNTBLANK(J9:Q9)=8,"",IF(AND(COUNTBLANK(J9:Q9)=0,COUNT(J9:Q9)=8), "Weryfikacja bieżącego wiersza OK", "Należy wypełnić wszystkie pola w bieżącym wierszu"))</f>
        <v>Weryfikacja bieżącego wiersza OK</v>
      </c>
    </row>
    <row r="10" spans="2:18">
      <c r="B10" s="255" t="s">
        <v>410</v>
      </c>
      <c r="C10" s="256" t="s">
        <v>56</v>
      </c>
      <c r="D10" s="299"/>
      <c r="E10" s="300"/>
      <c r="F10" s="301">
        <v>0</v>
      </c>
      <c r="G10" s="302">
        <v>0</v>
      </c>
      <c r="H10" s="265">
        <v>0</v>
      </c>
      <c r="I10" s="266">
        <v>0</v>
      </c>
      <c r="J10" s="303"/>
      <c r="K10" s="304"/>
      <c r="L10" s="303"/>
      <c r="M10" s="304"/>
      <c r="N10" s="303"/>
      <c r="O10" s="304"/>
      <c r="P10" s="303"/>
      <c r="Q10" s="304"/>
      <c r="R10" s="43" t="str">
        <f>IF(COUNTBLANK(F10:I10)=4,"",IF(AND(COUNTBLANK(F10:I10)=0,COUNT(F10:I10)=4), "Weryfikacja bieżącego wiersza OK", "Należy wypełnić wszystkie pola w bieżącym wierszu"))</f>
        <v>Weryfikacja bieżącego wiersza OK</v>
      </c>
    </row>
    <row r="11" spans="2:18">
      <c r="B11" s="255" t="s">
        <v>411</v>
      </c>
      <c r="C11" s="256" t="s">
        <v>57</v>
      </c>
      <c r="D11" s="265">
        <v>0</v>
      </c>
      <c r="E11" s="268">
        <v>0</v>
      </c>
      <c r="F11" s="265">
        <v>0</v>
      </c>
      <c r="G11" s="266">
        <v>0</v>
      </c>
      <c r="H11" s="305">
        <v>0</v>
      </c>
      <c r="I11" s="306">
        <v>0</v>
      </c>
      <c r="J11" s="265">
        <v>0</v>
      </c>
      <c r="K11" s="266">
        <v>0</v>
      </c>
      <c r="L11" s="305">
        <v>0</v>
      </c>
      <c r="M11" s="306">
        <v>0</v>
      </c>
      <c r="N11" s="307">
        <v>0</v>
      </c>
      <c r="O11" s="270">
        <v>0</v>
      </c>
      <c r="P11" s="307">
        <v>0</v>
      </c>
      <c r="Q11" s="270">
        <v>0</v>
      </c>
      <c r="R11" s="43" t="str">
        <f>IF(COUNTBLANK(D11:Q11)=14,"",IF(AND(COUNTBLANK(D11:Q11)=0,COUNT(D11:Q11)=14), "Weryfikacja bieżącego wiersza OK", "Należy wypełnić wszystkie pola w bieżącym wierszu"))</f>
        <v>Weryfikacja bieżącego wiersza OK</v>
      </c>
    </row>
    <row r="12" spans="2:18" ht="29">
      <c r="B12" s="257" t="s">
        <v>412</v>
      </c>
      <c r="C12" s="290" t="s">
        <v>176</v>
      </c>
      <c r="D12" s="271">
        <v>0</v>
      </c>
      <c r="E12" s="274">
        <v>0</v>
      </c>
      <c r="F12" s="271">
        <v>0</v>
      </c>
      <c r="G12" s="272">
        <v>0</v>
      </c>
      <c r="H12" s="308">
        <v>0</v>
      </c>
      <c r="I12" s="309">
        <v>0</v>
      </c>
      <c r="J12" s="271">
        <v>0</v>
      </c>
      <c r="K12" s="272">
        <v>0</v>
      </c>
      <c r="L12" s="308">
        <v>0</v>
      </c>
      <c r="M12" s="309">
        <v>0</v>
      </c>
      <c r="N12" s="310">
        <v>0</v>
      </c>
      <c r="O12" s="276">
        <v>0</v>
      </c>
      <c r="P12" s="310">
        <v>0</v>
      </c>
      <c r="Q12" s="276">
        <v>0</v>
      </c>
      <c r="R12" s="43" t="str">
        <f t="shared" ref="R12:R13" si="0">IF(COUNTBLANK(D12:Q12)=14,"",IF(AND(COUNTBLANK(D12:Q12)=0,COUNT(D12:Q12)=14), "Weryfikacja bieżącego wiersza OK", "Należy wypełnić wszystkie pola w bieżącym wierszu"))</f>
        <v>Weryfikacja bieżącego wiersza OK</v>
      </c>
    </row>
    <row r="13" spans="2:18" ht="15" thickBot="1">
      <c r="B13" s="257" t="s">
        <v>413</v>
      </c>
      <c r="C13" s="290" t="s">
        <v>47</v>
      </c>
      <c r="D13" s="311">
        <v>0</v>
      </c>
      <c r="E13" s="312">
        <v>0</v>
      </c>
      <c r="F13" s="311">
        <v>0</v>
      </c>
      <c r="G13" s="313">
        <v>0</v>
      </c>
      <c r="H13" s="314">
        <v>0</v>
      </c>
      <c r="I13" s="315">
        <v>0</v>
      </c>
      <c r="J13" s="271">
        <v>0</v>
      </c>
      <c r="K13" s="272">
        <v>0</v>
      </c>
      <c r="L13" s="314">
        <v>0</v>
      </c>
      <c r="M13" s="315">
        <v>0</v>
      </c>
      <c r="N13" s="314">
        <v>0</v>
      </c>
      <c r="O13" s="315">
        <v>0</v>
      </c>
      <c r="P13" s="314">
        <v>0</v>
      </c>
      <c r="Q13" s="315">
        <v>0</v>
      </c>
      <c r="R13" s="43" t="str">
        <f t="shared" si="0"/>
        <v>Weryfikacja bieżącego wiersza OK</v>
      </c>
    </row>
    <row r="14" spans="2:18" ht="15" thickBot="1">
      <c r="B14" s="258" t="s">
        <v>414</v>
      </c>
      <c r="C14" s="195" t="s">
        <v>52</v>
      </c>
      <c r="D14" s="277">
        <v>0</v>
      </c>
      <c r="E14" s="280">
        <v>0</v>
      </c>
      <c r="F14" s="277">
        <v>0</v>
      </c>
      <c r="G14" s="278">
        <v>0</v>
      </c>
      <c r="H14" s="316">
        <v>0</v>
      </c>
      <c r="I14" s="317">
        <v>0</v>
      </c>
      <c r="J14" s="277">
        <v>0</v>
      </c>
      <c r="K14" s="278">
        <v>0</v>
      </c>
      <c r="L14" s="316">
        <v>0</v>
      </c>
      <c r="M14" s="317">
        <v>0</v>
      </c>
      <c r="N14" s="318">
        <v>0</v>
      </c>
      <c r="O14" s="282">
        <v>0</v>
      </c>
      <c r="P14" s="318">
        <v>0</v>
      </c>
      <c r="Q14" s="282">
        <v>0</v>
      </c>
      <c r="R14" s="43" t="str">
        <f>IF(COUNTBLANK(D14:Q14)=14,"",IF(AND(COUNTBLANK(D14:Q14)=0,COUNT(D14:Q14)=14), "Weryfikacja bieżącego wiersza OK", "Należy wypełnić wszystkie pola w bieżącym wierszu"))</f>
        <v>Weryfikacja bieżącego wiersza OK</v>
      </c>
    </row>
    <row r="16" spans="2:18">
      <c r="C16" s="38" t="s">
        <v>1758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3:17">
      <c r="C17" s="38" t="s">
        <v>414</v>
      </c>
      <c r="D17" s="62" t="str">
        <f>IF(D14="","",IF(ROUND(SUM(D11:D13),2)=ROUND(D14,2),"OK","Błąd sumy częściowej"))</f>
        <v>OK</v>
      </c>
      <c r="E17" s="62" t="str">
        <f>IF(E14="","",IF(ROUND(SUM(E11:E13),2)=ROUND(E14,2),"OK","Błąd sumy częściowej"))</f>
        <v>OK</v>
      </c>
      <c r="F17" s="62" t="str">
        <f>IF(F14="","",IF(ROUND(SUM(F10:F13),2)=ROUND(F14,2),"OK","Błąd sumy częściowej"))</f>
        <v>OK</v>
      </c>
      <c r="G17" s="62" t="str">
        <f t="shared" ref="G17:I17" si="1">IF(G14="","",IF(ROUND(SUM(G10:G13),2)=ROUND(G14,2),"OK","Błąd sumy częściowej"))</f>
        <v>OK</v>
      </c>
      <c r="H17" s="62" t="str">
        <f t="shared" si="1"/>
        <v>OK</v>
      </c>
      <c r="I17" s="62" t="str">
        <f t="shared" si="1"/>
        <v>OK</v>
      </c>
      <c r="J17" s="62" t="str">
        <f>IF(J14="","",IF(ROUND(SUM(J9+J11+J12+J13),2)=ROUND(J14,2),"OK","Błąd sumy częściowej"))</f>
        <v>OK</v>
      </c>
      <c r="K17" s="62" t="str">
        <f t="shared" ref="K17:Q17" si="2">IF(K14="","",IF(ROUND(SUM(K9+K11+K12+K13),2)=ROUND(K14,2),"OK","Błąd sumy częściowej"))</f>
        <v>OK</v>
      </c>
      <c r="L17" s="62" t="str">
        <f t="shared" si="2"/>
        <v>OK</v>
      </c>
      <c r="M17" s="62" t="str">
        <f t="shared" si="2"/>
        <v>OK</v>
      </c>
      <c r="N17" s="62" t="str">
        <f t="shared" si="2"/>
        <v>OK</v>
      </c>
      <c r="O17" s="62" t="str">
        <f t="shared" si="2"/>
        <v>OK</v>
      </c>
      <c r="P17" s="62" t="str">
        <f t="shared" si="2"/>
        <v>OK</v>
      </c>
      <c r="Q17" s="62" t="str">
        <f t="shared" si="2"/>
        <v>OK</v>
      </c>
    </row>
    <row r="18" spans="3:17">
      <c r="C18" s="43" t="s">
        <v>1759</v>
      </c>
      <c r="D18" s="62" t="str">
        <f>IF(COUNTBLANK(R9:R14)=6,"",IF(AND(COUNTIF(R9:R14,"Weryfikacja bieżącego wiersza OK")=6,COUNTIF(D17:Q17,"OK")=14),"Arkusz jest zwalidowany poprawnie","Arkusz jest niepoprawny"))</f>
        <v>Arkusz jest zwalidowany poprawnie</v>
      </c>
      <c r="Q18" s="291"/>
    </row>
  </sheetData>
  <sheetProtection algorithmName="SHA-512" hashValue="WSk+lnsIXXhqphOkQCmNW4exC1i9+Z6bBEvNUDfeECFIeAObr5T2j804DdXtUZuQ/eDr/Ser/toxRm4R52CZmw==" saltValue="NaF8kT5Y6umC8rWZgnfDiw==" spinCount="100000" sheet="1" objects="1" scenarios="1"/>
  <mergeCells count="22">
    <mergeCell ref="N6:N7"/>
    <mergeCell ref="O6:O7"/>
    <mergeCell ref="P6:P7"/>
    <mergeCell ref="Q6:Q7"/>
    <mergeCell ref="N5:O5"/>
    <mergeCell ref="P5:Q5"/>
    <mergeCell ref="B5:C8"/>
    <mergeCell ref="D5:E5"/>
    <mergeCell ref="F5:G5"/>
    <mergeCell ref="H5:I5"/>
    <mergeCell ref="J5:K5"/>
    <mergeCell ref="D6:D7"/>
    <mergeCell ref="E6:E7"/>
    <mergeCell ref="F6:F7"/>
    <mergeCell ref="G6:G7"/>
    <mergeCell ref="H6:H7"/>
    <mergeCell ref="L5:M5"/>
    <mergeCell ref="L6:L7"/>
    <mergeCell ref="M6:M7"/>
    <mergeCell ref="I6:I7"/>
    <mergeCell ref="J6:J7"/>
    <mergeCell ref="K6:K7"/>
  </mergeCells>
  <conditionalFormatting sqref="R9">
    <cfRule type="containsText" dxfId="333" priority="19" operator="containsText" text="Należy">
      <formula>NOT(ISERROR(SEARCH("Należy",R9)))</formula>
    </cfRule>
    <cfRule type="containsText" dxfId="332" priority="20" operator="containsText" text="Weryfikacja bieżącego wiersza OK">
      <formula>NOT(ISERROR(SEARCH("Weryfikacja bieżącego wiersza OK",R9)))</formula>
    </cfRule>
  </conditionalFormatting>
  <conditionalFormatting sqref="R10:R14">
    <cfRule type="containsText" dxfId="331" priority="17" operator="containsText" text="Należy">
      <formula>NOT(ISERROR(SEARCH("Należy",R10)))</formula>
    </cfRule>
    <cfRule type="containsText" dxfId="330" priority="18" operator="containsText" text="Weryfikacja bieżącego wiersza OK">
      <formula>NOT(ISERROR(SEARCH("Weryfikacja bieżącego wiersza OK",R10)))</formula>
    </cfRule>
  </conditionalFormatting>
  <conditionalFormatting sqref="D17">
    <cfRule type="containsText" dxfId="329" priority="16" operator="containsText" text="OK">
      <formula>NOT(ISERROR(SEARCH("OK",D17)))</formula>
    </cfRule>
  </conditionalFormatting>
  <conditionalFormatting sqref="E17">
    <cfRule type="containsText" dxfId="328" priority="15" operator="containsText" text="OK">
      <formula>NOT(ISERROR(SEARCH("OK",E17)))</formula>
    </cfRule>
  </conditionalFormatting>
  <conditionalFormatting sqref="F17">
    <cfRule type="containsText" dxfId="327" priority="14" operator="containsText" text="OK">
      <formula>NOT(ISERROR(SEARCH("OK",F17)))</formula>
    </cfRule>
  </conditionalFormatting>
  <conditionalFormatting sqref="G17">
    <cfRule type="containsText" dxfId="326" priority="13" operator="containsText" text="OK">
      <formula>NOT(ISERROR(SEARCH("OK",G17)))</formula>
    </cfRule>
  </conditionalFormatting>
  <conditionalFormatting sqref="H17">
    <cfRule type="containsText" dxfId="325" priority="12" operator="containsText" text="OK">
      <formula>NOT(ISERROR(SEARCH("OK",H17)))</formula>
    </cfRule>
  </conditionalFormatting>
  <conditionalFormatting sqref="I17">
    <cfRule type="containsText" dxfId="324" priority="11" operator="containsText" text="OK">
      <formula>NOT(ISERROR(SEARCH("OK",I17)))</formula>
    </cfRule>
  </conditionalFormatting>
  <conditionalFormatting sqref="J17">
    <cfRule type="containsText" dxfId="323" priority="10" operator="containsText" text="OK">
      <formula>NOT(ISERROR(SEARCH("OK",J17)))</formula>
    </cfRule>
  </conditionalFormatting>
  <conditionalFormatting sqref="K17">
    <cfRule type="containsText" dxfId="322" priority="9" operator="containsText" text="OK">
      <formula>NOT(ISERROR(SEARCH("OK",K17)))</formula>
    </cfRule>
  </conditionalFormatting>
  <conditionalFormatting sqref="L17">
    <cfRule type="containsText" dxfId="321" priority="8" operator="containsText" text="OK">
      <formula>NOT(ISERROR(SEARCH("OK",L17)))</formula>
    </cfRule>
  </conditionalFormatting>
  <conditionalFormatting sqref="M17">
    <cfRule type="containsText" dxfId="320" priority="7" operator="containsText" text="OK">
      <formula>NOT(ISERROR(SEARCH("OK",M17)))</formula>
    </cfRule>
  </conditionalFormatting>
  <conditionalFormatting sqref="N17">
    <cfRule type="containsText" dxfId="319" priority="6" operator="containsText" text="OK">
      <formula>NOT(ISERROR(SEARCH("OK",N17)))</formula>
    </cfRule>
  </conditionalFormatting>
  <conditionalFormatting sqref="O17">
    <cfRule type="containsText" dxfId="318" priority="5" operator="containsText" text="OK">
      <formula>NOT(ISERROR(SEARCH("OK",O17)))</formula>
    </cfRule>
  </conditionalFormatting>
  <conditionalFormatting sqref="P17">
    <cfRule type="containsText" dxfId="317" priority="4" operator="containsText" text="OK">
      <formula>NOT(ISERROR(SEARCH("OK",P17)))</formula>
    </cfRule>
  </conditionalFormatting>
  <conditionalFormatting sqref="Q18">
    <cfRule type="containsText" dxfId="316" priority="3" operator="containsText" text="OK">
      <formula>NOT(ISERROR(SEARCH("OK",Q18)))</formula>
    </cfRule>
  </conditionalFormatting>
  <conditionalFormatting sqref="Q17">
    <cfRule type="containsText" dxfId="315" priority="2" operator="containsText" text="OK">
      <formula>NOT(ISERROR(SEARCH("OK",Q17)))</formula>
    </cfRule>
  </conditionalFormatting>
  <conditionalFormatting sqref="D18">
    <cfRule type="containsText" dxfId="31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B1:T29"/>
  <sheetViews>
    <sheetView view="pageBreakPreview" zoomScaleNormal="100" zoomScaleSheetLayoutView="100" workbookViewId="0">
      <selection activeCell="D8" sqref="D8:S23"/>
    </sheetView>
  </sheetViews>
  <sheetFormatPr defaultColWidth="8.7265625" defaultRowHeight="14.5"/>
  <cols>
    <col min="1" max="1" width="5.81640625" style="43" customWidth="1"/>
    <col min="2" max="2" width="14.81640625" style="43" customWidth="1"/>
    <col min="3" max="3" width="37.81640625" style="43" customWidth="1"/>
    <col min="4" max="4" width="23" style="43" customWidth="1"/>
    <col min="5" max="5" width="15.453125" style="43" customWidth="1"/>
    <col min="6" max="6" width="14.54296875" style="43" customWidth="1"/>
    <col min="7" max="7" width="16.453125" style="43" customWidth="1"/>
    <col min="8" max="17" width="14.54296875" style="43" customWidth="1"/>
    <col min="18" max="18" width="12.453125" style="43" customWidth="1"/>
    <col min="19" max="19" width="11.1796875" style="43" customWidth="1"/>
    <col min="20" max="16384" width="8.7265625" style="43"/>
  </cols>
  <sheetData>
    <row r="1" spans="2:20">
      <c r="B1" s="39" t="s">
        <v>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20">
      <c r="B2" s="38" t="s">
        <v>415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20" ht="20.25" customHeight="1" thickBot="1">
      <c r="B3" s="38"/>
      <c r="C3" s="38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8"/>
    </row>
    <row r="4" spans="2:20" ht="15" thickBot="1">
      <c r="B4" s="1177"/>
      <c r="C4" s="1178"/>
      <c r="D4" s="1160" t="s">
        <v>1506</v>
      </c>
      <c r="E4" s="1149"/>
      <c r="F4" s="1149"/>
      <c r="G4" s="1149"/>
      <c r="H4" s="1149"/>
      <c r="I4" s="1149"/>
      <c r="J4" s="1150"/>
      <c r="K4" s="1160" t="s">
        <v>92</v>
      </c>
      <c r="L4" s="1183"/>
      <c r="M4" s="1183"/>
      <c r="N4" s="1183"/>
      <c r="O4" s="1183"/>
      <c r="P4" s="1184"/>
      <c r="Q4" s="1185" t="s">
        <v>803</v>
      </c>
      <c r="R4" s="1186"/>
      <c r="S4" s="1187"/>
    </row>
    <row r="5" spans="2:20" ht="81.75" customHeight="1" thickBot="1">
      <c r="B5" s="1179"/>
      <c r="C5" s="1180"/>
      <c r="D5" s="320" t="s">
        <v>89</v>
      </c>
      <c r="E5" s="1160" t="s">
        <v>90</v>
      </c>
      <c r="F5" s="1149"/>
      <c r="G5" s="1150"/>
      <c r="H5" s="1160" t="s">
        <v>91</v>
      </c>
      <c r="I5" s="1149"/>
      <c r="J5" s="1150"/>
      <c r="K5" s="1160" t="s">
        <v>804</v>
      </c>
      <c r="L5" s="1149"/>
      <c r="M5" s="1150"/>
      <c r="N5" s="1160" t="s">
        <v>805</v>
      </c>
      <c r="O5" s="1149"/>
      <c r="P5" s="1150"/>
      <c r="Q5" s="1188"/>
      <c r="R5" s="1189"/>
      <c r="S5" s="1190"/>
    </row>
    <row r="6" spans="2:20" ht="44" thickBot="1">
      <c r="B6" s="1179"/>
      <c r="C6" s="1180"/>
      <c r="D6" s="320" t="s">
        <v>12</v>
      </c>
      <c r="E6" s="321" t="s">
        <v>87</v>
      </c>
      <c r="F6" s="322" t="s">
        <v>93</v>
      </c>
      <c r="G6" s="323" t="s">
        <v>12</v>
      </c>
      <c r="H6" s="321" t="s">
        <v>87</v>
      </c>
      <c r="I6" s="322" t="s">
        <v>93</v>
      </c>
      <c r="J6" s="323" t="s">
        <v>12</v>
      </c>
      <c r="K6" s="321" t="s">
        <v>87</v>
      </c>
      <c r="L6" s="322" t="s">
        <v>93</v>
      </c>
      <c r="M6" s="323" t="s">
        <v>12</v>
      </c>
      <c r="N6" s="321" t="s">
        <v>87</v>
      </c>
      <c r="O6" s="322" t="s">
        <v>93</v>
      </c>
      <c r="P6" s="323" t="s">
        <v>12</v>
      </c>
      <c r="Q6" s="324" t="s">
        <v>87</v>
      </c>
      <c r="R6" s="325" t="s">
        <v>93</v>
      </c>
      <c r="S6" s="323" t="s">
        <v>12</v>
      </c>
    </row>
    <row r="7" spans="2:20" ht="15.75" customHeight="1" thickBot="1">
      <c r="B7" s="1181"/>
      <c r="C7" s="1182"/>
      <c r="D7" s="326" t="s">
        <v>777</v>
      </c>
      <c r="E7" s="327" t="s">
        <v>778</v>
      </c>
      <c r="F7" s="328" t="s">
        <v>779</v>
      </c>
      <c r="G7" s="326" t="s">
        <v>780</v>
      </c>
      <c r="H7" s="327" t="s">
        <v>781</v>
      </c>
      <c r="I7" s="328" t="s">
        <v>782</v>
      </c>
      <c r="J7" s="326" t="s">
        <v>806</v>
      </c>
      <c r="K7" s="327" t="s">
        <v>807</v>
      </c>
      <c r="L7" s="328" t="s">
        <v>808</v>
      </c>
      <c r="M7" s="326" t="s">
        <v>809</v>
      </c>
      <c r="N7" s="327" t="s">
        <v>712</v>
      </c>
      <c r="O7" s="328" t="s">
        <v>810</v>
      </c>
      <c r="P7" s="326" t="s">
        <v>711</v>
      </c>
      <c r="Q7" s="327" t="s">
        <v>811</v>
      </c>
      <c r="R7" s="328" t="s">
        <v>812</v>
      </c>
      <c r="S7" s="329" t="s">
        <v>813</v>
      </c>
    </row>
    <row r="8" spans="2:20">
      <c r="B8" s="228" t="s">
        <v>416</v>
      </c>
      <c r="C8" s="160" t="s">
        <v>36</v>
      </c>
      <c r="D8" s="232">
        <v>0</v>
      </c>
      <c r="E8" s="330">
        <v>0</v>
      </c>
      <c r="F8" s="331">
        <v>0</v>
      </c>
      <c r="G8" s="332">
        <v>0</v>
      </c>
      <c r="H8" s="330">
        <v>0</v>
      </c>
      <c r="I8" s="331">
        <v>0</v>
      </c>
      <c r="J8" s="332">
        <v>0</v>
      </c>
      <c r="K8" s="330">
        <v>0</v>
      </c>
      <c r="L8" s="331">
        <v>0</v>
      </c>
      <c r="M8" s="332">
        <v>0</v>
      </c>
      <c r="N8" s="330">
        <v>0</v>
      </c>
      <c r="O8" s="331">
        <v>0</v>
      </c>
      <c r="P8" s="332">
        <v>0</v>
      </c>
      <c r="Q8" s="330">
        <v>0</v>
      </c>
      <c r="R8" s="333">
        <v>0</v>
      </c>
      <c r="S8" s="334">
        <v>0</v>
      </c>
      <c r="T8" s="43" t="str">
        <f>IF(COUNTBLANK(D8:S8)=16,"",IF(AND(COUNTBLANK(D8:S8)=0,COUNT(D8:S8)=16), "Weryfikacja bieżącego wiersza OK", "Należy wypełnić wszystkie pola w bieżącym wierszu"))</f>
        <v>Weryfikacja bieżącego wiersza OK</v>
      </c>
    </row>
    <row r="9" spans="2:20">
      <c r="B9" s="228" t="s">
        <v>417</v>
      </c>
      <c r="C9" s="159" t="s">
        <v>840</v>
      </c>
      <c r="D9" s="235">
        <v>0</v>
      </c>
      <c r="E9" s="271">
        <v>0</v>
      </c>
      <c r="F9" s="273">
        <v>0</v>
      </c>
      <c r="G9" s="309">
        <v>0</v>
      </c>
      <c r="H9" s="271">
        <v>0</v>
      </c>
      <c r="I9" s="273">
        <v>0</v>
      </c>
      <c r="J9" s="309">
        <v>0</v>
      </c>
      <c r="K9" s="271">
        <v>0</v>
      </c>
      <c r="L9" s="273">
        <v>0</v>
      </c>
      <c r="M9" s="309">
        <v>0</v>
      </c>
      <c r="N9" s="271">
        <v>0</v>
      </c>
      <c r="O9" s="273">
        <v>0</v>
      </c>
      <c r="P9" s="309">
        <v>0</v>
      </c>
      <c r="Q9" s="271">
        <v>0</v>
      </c>
      <c r="R9" s="335">
        <v>0</v>
      </c>
      <c r="S9" s="272">
        <v>0</v>
      </c>
      <c r="T9" s="43" t="str">
        <f t="shared" ref="T9:T23" si="0">IF(COUNTBLANK(D9:S9)=16,"",IF(AND(COUNTBLANK(D9:S9)=0,COUNT(D9:S9)=16), "Weryfikacja bieżącego wiersza OK", "Należy wypełnić wszystkie pola w bieżącym wierszu"))</f>
        <v>Weryfikacja bieżącego wiersza OK</v>
      </c>
    </row>
    <row r="10" spans="2:20">
      <c r="B10" s="228" t="s">
        <v>418</v>
      </c>
      <c r="C10" s="159" t="s">
        <v>54</v>
      </c>
      <c r="D10" s="235">
        <v>0</v>
      </c>
      <c r="E10" s="271">
        <v>0</v>
      </c>
      <c r="F10" s="273">
        <v>0</v>
      </c>
      <c r="G10" s="309">
        <v>0</v>
      </c>
      <c r="H10" s="271">
        <v>0</v>
      </c>
      <c r="I10" s="273">
        <v>0</v>
      </c>
      <c r="J10" s="309">
        <v>0</v>
      </c>
      <c r="K10" s="271">
        <v>0</v>
      </c>
      <c r="L10" s="273">
        <v>0</v>
      </c>
      <c r="M10" s="309">
        <v>0</v>
      </c>
      <c r="N10" s="271">
        <v>0</v>
      </c>
      <c r="O10" s="273">
        <v>0</v>
      </c>
      <c r="P10" s="309">
        <v>0</v>
      </c>
      <c r="Q10" s="271">
        <v>0</v>
      </c>
      <c r="R10" s="335">
        <v>0</v>
      </c>
      <c r="S10" s="272">
        <v>0</v>
      </c>
      <c r="T10" s="43" t="str">
        <f t="shared" si="0"/>
        <v>Weryfikacja bieżącego wiersza OK</v>
      </c>
    </row>
    <row r="11" spans="2:20">
      <c r="B11" s="228" t="s">
        <v>419</v>
      </c>
      <c r="C11" s="159" t="s">
        <v>233</v>
      </c>
      <c r="D11" s="235">
        <v>0</v>
      </c>
      <c r="E11" s="271">
        <v>0</v>
      </c>
      <c r="F11" s="273">
        <v>0</v>
      </c>
      <c r="G11" s="309">
        <v>0</v>
      </c>
      <c r="H11" s="271">
        <v>0</v>
      </c>
      <c r="I11" s="273">
        <v>0</v>
      </c>
      <c r="J11" s="309">
        <v>0</v>
      </c>
      <c r="K11" s="271">
        <v>0</v>
      </c>
      <c r="L11" s="273">
        <v>0</v>
      </c>
      <c r="M11" s="309">
        <v>0</v>
      </c>
      <c r="N11" s="271">
        <v>0</v>
      </c>
      <c r="O11" s="273">
        <v>0</v>
      </c>
      <c r="P11" s="309">
        <v>0</v>
      </c>
      <c r="Q11" s="271">
        <v>0</v>
      </c>
      <c r="R11" s="335">
        <v>0</v>
      </c>
      <c r="S11" s="272">
        <v>0</v>
      </c>
      <c r="T11" s="43" t="str">
        <f t="shared" si="0"/>
        <v>Weryfikacja bieżącego wiersza OK</v>
      </c>
    </row>
    <row r="12" spans="2:20">
      <c r="B12" s="228" t="s">
        <v>420</v>
      </c>
      <c r="C12" s="159" t="s">
        <v>84</v>
      </c>
      <c r="D12" s="235">
        <v>0</v>
      </c>
      <c r="E12" s="271">
        <v>0</v>
      </c>
      <c r="F12" s="273">
        <v>0</v>
      </c>
      <c r="G12" s="309">
        <v>0</v>
      </c>
      <c r="H12" s="271">
        <v>0</v>
      </c>
      <c r="I12" s="273">
        <v>0</v>
      </c>
      <c r="J12" s="309">
        <v>0</v>
      </c>
      <c r="K12" s="271">
        <v>0</v>
      </c>
      <c r="L12" s="273">
        <v>0</v>
      </c>
      <c r="M12" s="309">
        <v>0</v>
      </c>
      <c r="N12" s="271">
        <v>0</v>
      </c>
      <c r="O12" s="273">
        <v>0</v>
      </c>
      <c r="P12" s="309">
        <v>0</v>
      </c>
      <c r="Q12" s="271">
        <v>0</v>
      </c>
      <c r="R12" s="335">
        <v>0</v>
      </c>
      <c r="S12" s="272">
        <v>0</v>
      </c>
      <c r="T12" s="43" t="str">
        <f t="shared" si="0"/>
        <v>Weryfikacja bieżącego wiersza OK</v>
      </c>
    </row>
    <row r="13" spans="2:20">
      <c r="B13" s="228" t="s">
        <v>421</v>
      </c>
      <c r="C13" s="159" t="s">
        <v>48</v>
      </c>
      <c r="D13" s="235">
        <v>0</v>
      </c>
      <c r="E13" s="271">
        <v>0</v>
      </c>
      <c r="F13" s="273">
        <v>0</v>
      </c>
      <c r="G13" s="309">
        <v>0</v>
      </c>
      <c r="H13" s="271">
        <v>0</v>
      </c>
      <c r="I13" s="273">
        <v>0</v>
      </c>
      <c r="J13" s="309">
        <v>0</v>
      </c>
      <c r="K13" s="271">
        <v>0</v>
      </c>
      <c r="L13" s="273">
        <v>0</v>
      </c>
      <c r="M13" s="309">
        <v>0</v>
      </c>
      <c r="N13" s="271">
        <v>0</v>
      </c>
      <c r="O13" s="273">
        <v>0</v>
      </c>
      <c r="P13" s="309">
        <v>0</v>
      </c>
      <c r="Q13" s="271">
        <v>0</v>
      </c>
      <c r="R13" s="335">
        <v>0</v>
      </c>
      <c r="S13" s="272">
        <v>0</v>
      </c>
      <c r="T13" s="43" t="str">
        <f t="shared" si="0"/>
        <v>Weryfikacja bieżącego wiersza OK</v>
      </c>
    </row>
    <row r="14" spans="2:20">
      <c r="B14" s="228" t="s">
        <v>422</v>
      </c>
      <c r="C14" s="159" t="s">
        <v>86</v>
      </c>
      <c r="D14" s="235">
        <v>0</v>
      </c>
      <c r="E14" s="271">
        <v>0</v>
      </c>
      <c r="F14" s="273">
        <v>0</v>
      </c>
      <c r="G14" s="309">
        <v>0</v>
      </c>
      <c r="H14" s="271">
        <v>0</v>
      </c>
      <c r="I14" s="273">
        <v>0</v>
      </c>
      <c r="J14" s="309">
        <v>0</v>
      </c>
      <c r="K14" s="271">
        <v>0</v>
      </c>
      <c r="L14" s="273">
        <v>0</v>
      </c>
      <c r="M14" s="309">
        <v>0</v>
      </c>
      <c r="N14" s="271">
        <v>0</v>
      </c>
      <c r="O14" s="273">
        <v>0</v>
      </c>
      <c r="P14" s="309">
        <v>0</v>
      </c>
      <c r="Q14" s="271">
        <v>0</v>
      </c>
      <c r="R14" s="335">
        <v>0</v>
      </c>
      <c r="S14" s="272">
        <v>0</v>
      </c>
      <c r="T14" s="43" t="str">
        <f t="shared" si="0"/>
        <v>Weryfikacja bieżącego wiersza OK</v>
      </c>
    </row>
    <row r="15" spans="2:20">
      <c r="B15" s="230" t="s">
        <v>423</v>
      </c>
      <c r="C15" s="160" t="s">
        <v>33</v>
      </c>
      <c r="D15" s="237">
        <v>0</v>
      </c>
      <c r="E15" s="336">
        <v>0</v>
      </c>
      <c r="F15" s="337">
        <v>0</v>
      </c>
      <c r="G15" s="338">
        <v>0</v>
      </c>
      <c r="H15" s="336">
        <v>0</v>
      </c>
      <c r="I15" s="337">
        <v>0</v>
      </c>
      <c r="J15" s="338">
        <v>0</v>
      </c>
      <c r="K15" s="336">
        <v>0</v>
      </c>
      <c r="L15" s="337">
        <v>0</v>
      </c>
      <c r="M15" s="338">
        <v>0</v>
      </c>
      <c r="N15" s="336">
        <v>0</v>
      </c>
      <c r="O15" s="337">
        <v>0</v>
      </c>
      <c r="P15" s="338">
        <v>0</v>
      </c>
      <c r="Q15" s="336">
        <v>0</v>
      </c>
      <c r="R15" s="339">
        <v>0</v>
      </c>
      <c r="S15" s="340">
        <v>0</v>
      </c>
      <c r="T15" s="43" t="str">
        <f t="shared" si="0"/>
        <v>Weryfikacja bieżącego wiersza OK</v>
      </c>
    </row>
    <row r="16" spans="2:20">
      <c r="B16" s="230" t="s">
        <v>424</v>
      </c>
      <c r="C16" s="159" t="s">
        <v>53</v>
      </c>
      <c r="D16" s="235">
        <v>0</v>
      </c>
      <c r="E16" s="341"/>
      <c r="F16" s="342"/>
      <c r="G16" s="343"/>
      <c r="H16" s="341"/>
      <c r="I16" s="342"/>
      <c r="J16" s="343"/>
      <c r="K16" s="341"/>
      <c r="L16" s="342"/>
      <c r="M16" s="343"/>
      <c r="N16" s="341"/>
      <c r="O16" s="342"/>
      <c r="P16" s="343"/>
      <c r="Q16" s="341"/>
      <c r="R16" s="342"/>
      <c r="S16" s="343"/>
      <c r="T16" s="43" t="str">
        <f>IF(COUNTBLANK(D16)=1,"",IF(AND(COUNTBLANK(D16)=0,COUNT(D16)=1), "Weryfikacja bieżącego wiersza OK", "Należy wypełnić wszystkie pola w bieżącym wierszu"))</f>
        <v>Weryfikacja bieżącego wiersza OK</v>
      </c>
    </row>
    <row r="17" spans="2:20">
      <c r="B17" s="230" t="s">
        <v>425</v>
      </c>
      <c r="C17" s="159" t="s">
        <v>54</v>
      </c>
      <c r="D17" s="235">
        <v>0</v>
      </c>
      <c r="E17" s="271">
        <v>0</v>
      </c>
      <c r="F17" s="273">
        <v>0</v>
      </c>
      <c r="G17" s="309">
        <v>0</v>
      </c>
      <c r="H17" s="271">
        <v>0</v>
      </c>
      <c r="I17" s="273">
        <v>0</v>
      </c>
      <c r="J17" s="309">
        <v>0</v>
      </c>
      <c r="K17" s="271">
        <v>0</v>
      </c>
      <c r="L17" s="273">
        <v>0</v>
      </c>
      <c r="M17" s="309">
        <v>0</v>
      </c>
      <c r="N17" s="271">
        <v>0</v>
      </c>
      <c r="O17" s="273">
        <v>0</v>
      </c>
      <c r="P17" s="309">
        <v>0</v>
      </c>
      <c r="Q17" s="271">
        <v>0</v>
      </c>
      <c r="R17" s="335">
        <v>0</v>
      </c>
      <c r="S17" s="272">
        <v>0</v>
      </c>
      <c r="T17" s="43" t="str">
        <f t="shared" si="0"/>
        <v>Weryfikacja bieżącego wiersza OK</v>
      </c>
    </row>
    <row r="18" spans="2:20">
      <c r="B18" s="230" t="s">
        <v>426</v>
      </c>
      <c r="C18" s="159" t="s">
        <v>840</v>
      </c>
      <c r="D18" s="235">
        <v>0</v>
      </c>
      <c r="E18" s="271">
        <v>0</v>
      </c>
      <c r="F18" s="273">
        <v>0</v>
      </c>
      <c r="G18" s="309">
        <v>0</v>
      </c>
      <c r="H18" s="271">
        <v>0</v>
      </c>
      <c r="I18" s="273">
        <v>0</v>
      </c>
      <c r="J18" s="309">
        <v>0</v>
      </c>
      <c r="K18" s="271">
        <v>0</v>
      </c>
      <c r="L18" s="273">
        <v>0</v>
      </c>
      <c r="M18" s="309">
        <v>0</v>
      </c>
      <c r="N18" s="271">
        <v>0</v>
      </c>
      <c r="O18" s="273">
        <v>0</v>
      </c>
      <c r="P18" s="309">
        <v>0</v>
      </c>
      <c r="Q18" s="271">
        <v>0</v>
      </c>
      <c r="R18" s="335">
        <v>0</v>
      </c>
      <c r="S18" s="272">
        <v>0</v>
      </c>
      <c r="T18" s="43" t="str">
        <f t="shared" si="0"/>
        <v>Weryfikacja bieżącego wiersza OK</v>
      </c>
    </row>
    <row r="19" spans="2:20">
      <c r="B19" s="230" t="s">
        <v>427</v>
      </c>
      <c r="C19" s="159" t="s">
        <v>233</v>
      </c>
      <c r="D19" s="235">
        <v>0</v>
      </c>
      <c r="E19" s="271">
        <v>0</v>
      </c>
      <c r="F19" s="273">
        <v>0</v>
      </c>
      <c r="G19" s="309">
        <v>0</v>
      </c>
      <c r="H19" s="271">
        <v>0</v>
      </c>
      <c r="I19" s="273">
        <v>0</v>
      </c>
      <c r="J19" s="309">
        <v>0</v>
      </c>
      <c r="K19" s="271">
        <v>0</v>
      </c>
      <c r="L19" s="273">
        <v>0</v>
      </c>
      <c r="M19" s="309">
        <v>0</v>
      </c>
      <c r="N19" s="271">
        <v>0</v>
      </c>
      <c r="O19" s="273">
        <v>0</v>
      </c>
      <c r="P19" s="309">
        <v>0</v>
      </c>
      <c r="Q19" s="271">
        <v>0</v>
      </c>
      <c r="R19" s="335">
        <v>0</v>
      </c>
      <c r="S19" s="272">
        <v>0</v>
      </c>
      <c r="T19" s="43" t="str">
        <f t="shared" si="0"/>
        <v>Weryfikacja bieżącego wiersza OK</v>
      </c>
    </row>
    <row r="20" spans="2:20">
      <c r="B20" s="230" t="s">
        <v>428</v>
      </c>
      <c r="C20" s="159" t="s">
        <v>84</v>
      </c>
      <c r="D20" s="235">
        <v>0</v>
      </c>
      <c r="E20" s="271">
        <v>0</v>
      </c>
      <c r="F20" s="273">
        <v>0</v>
      </c>
      <c r="G20" s="309">
        <v>0</v>
      </c>
      <c r="H20" s="271">
        <v>0</v>
      </c>
      <c r="I20" s="273">
        <v>0</v>
      </c>
      <c r="J20" s="309">
        <v>0</v>
      </c>
      <c r="K20" s="271">
        <v>0</v>
      </c>
      <c r="L20" s="273">
        <v>0</v>
      </c>
      <c r="M20" s="309">
        <v>0</v>
      </c>
      <c r="N20" s="271">
        <v>0</v>
      </c>
      <c r="O20" s="273">
        <v>0</v>
      </c>
      <c r="P20" s="309">
        <v>0</v>
      </c>
      <c r="Q20" s="271">
        <v>0</v>
      </c>
      <c r="R20" s="335">
        <v>0</v>
      </c>
      <c r="S20" s="272">
        <v>0</v>
      </c>
      <c r="T20" s="43" t="str">
        <f t="shared" si="0"/>
        <v>Weryfikacja bieżącego wiersza OK</v>
      </c>
    </row>
    <row r="21" spans="2:20">
      <c r="B21" s="230" t="s">
        <v>429</v>
      </c>
      <c r="C21" s="159" t="s">
        <v>48</v>
      </c>
      <c r="D21" s="235">
        <v>0</v>
      </c>
      <c r="E21" s="271">
        <v>0</v>
      </c>
      <c r="F21" s="273">
        <v>0</v>
      </c>
      <c r="G21" s="309">
        <v>0</v>
      </c>
      <c r="H21" s="271">
        <v>0</v>
      </c>
      <c r="I21" s="273">
        <v>0</v>
      </c>
      <c r="J21" s="309">
        <v>0</v>
      </c>
      <c r="K21" s="271">
        <v>0</v>
      </c>
      <c r="L21" s="273">
        <v>0</v>
      </c>
      <c r="M21" s="309">
        <v>0</v>
      </c>
      <c r="N21" s="271">
        <v>0</v>
      </c>
      <c r="O21" s="273">
        <v>0</v>
      </c>
      <c r="P21" s="309">
        <v>0</v>
      </c>
      <c r="Q21" s="271">
        <v>0</v>
      </c>
      <c r="R21" s="335">
        <v>0</v>
      </c>
      <c r="S21" s="272">
        <v>0</v>
      </c>
      <c r="T21" s="43" t="str">
        <f t="shared" si="0"/>
        <v>Weryfikacja bieżącego wiersza OK</v>
      </c>
    </row>
    <row r="22" spans="2:20" ht="15" thickBot="1">
      <c r="B22" s="230" t="s">
        <v>430</v>
      </c>
      <c r="C22" s="159" t="s">
        <v>86</v>
      </c>
      <c r="D22" s="235">
        <v>0</v>
      </c>
      <c r="E22" s="271">
        <v>0</v>
      </c>
      <c r="F22" s="273">
        <v>0</v>
      </c>
      <c r="G22" s="309">
        <v>0</v>
      </c>
      <c r="H22" s="271">
        <v>0</v>
      </c>
      <c r="I22" s="273">
        <v>0</v>
      </c>
      <c r="J22" s="309">
        <v>0</v>
      </c>
      <c r="K22" s="271">
        <v>0</v>
      </c>
      <c r="L22" s="273">
        <v>0</v>
      </c>
      <c r="M22" s="309">
        <v>0</v>
      </c>
      <c r="N22" s="271">
        <v>0</v>
      </c>
      <c r="O22" s="273">
        <v>0</v>
      </c>
      <c r="P22" s="309">
        <v>0</v>
      </c>
      <c r="Q22" s="271">
        <v>0</v>
      </c>
      <c r="R22" s="335">
        <v>0</v>
      </c>
      <c r="S22" s="272">
        <v>0</v>
      </c>
      <c r="T22" s="43" t="str">
        <f t="shared" si="0"/>
        <v>Weryfikacja bieżącego wiersza OK</v>
      </c>
    </row>
    <row r="23" spans="2:20" ht="15" thickBot="1">
      <c r="B23" s="231" t="s">
        <v>814</v>
      </c>
      <c r="C23" s="195" t="s">
        <v>52</v>
      </c>
      <c r="D23" s="241">
        <v>0</v>
      </c>
      <c r="E23" s="344">
        <v>0</v>
      </c>
      <c r="F23" s="345">
        <v>0</v>
      </c>
      <c r="G23" s="346">
        <v>0</v>
      </c>
      <c r="H23" s="344">
        <v>0</v>
      </c>
      <c r="I23" s="345">
        <v>0</v>
      </c>
      <c r="J23" s="346">
        <v>0</v>
      </c>
      <c r="K23" s="344">
        <v>0</v>
      </c>
      <c r="L23" s="345">
        <v>0</v>
      </c>
      <c r="M23" s="346">
        <v>0</v>
      </c>
      <c r="N23" s="344">
        <v>0</v>
      </c>
      <c r="O23" s="345">
        <v>0</v>
      </c>
      <c r="P23" s="346">
        <v>0</v>
      </c>
      <c r="Q23" s="347">
        <v>0</v>
      </c>
      <c r="R23" s="348">
        <v>0</v>
      </c>
      <c r="S23" s="349">
        <v>0</v>
      </c>
      <c r="T23" s="43" t="str">
        <f t="shared" si="0"/>
        <v>Weryfikacja bieżącego wiersza OK</v>
      </c>
    </row>
    <row r="25" spans="2:20">
      <c r="C25" s="38" t="s">
        <v>1758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20">
      <c r="C26" s="38" t="s">
        <v>416</v>
      </c>
      <c r="D26" s="62" t="str">
        <f>IF(D8="","",IF(ROUND(SUM(D9+D10+D11+D13+D14),2)=ROUND(D8,2),"OK","Błąd sumy częściowej"))</f>
        <v>OK</v>
      </c>
      <c r="E26" s="62" t="str">
        <f>IF(E8="","",IF(ROUND(SUM(E9+E10+E11+E13+E14),2)=ROUND(E8,2),"OK","Błąd sumy częściowej"))</f>
        <v>OK</v>
      </c>
      <c r="F26" s="62" t="str">
        <f t="shared" ref="F26:S26" si="1">IF(F8="","",IF(ROUND(SUM(F9+F10+F11+F13+F14),2)=ROUND(F8,2),"OK","Błąd sumy częściowej"))</f>
        <v>OK</v>
      </c>
      <c r="G26" s="62" t="str">
        <f t="shared" si="1"/>
        <v>OK</v>
      </c>
      <c r="H26" s="62" t="str">
        <f t="shared" si="1"/>
        <v>OK</v>
      </c>
      <c r="I26" s="62" t="str">
        <f t="shared" si="1"/>
        <v>OK</v>
      </c>
      <c r="J26" s="62" t="str">
        <f t="shared" si="1"/>
        <v>OK</v>
      </c>
      <c r="K26" s="62" t="str">
        <f t="shared" si="1"/>
        <v>OK</v>
      </c>
      <c r="L26" s="62" t="str">
        <f t="shared" si="1"/>
        <v>OK</v>
      </c>
      <c r="M26" s="62" t="str">
        <f t="shared" si="1"/>
        <v>OK</v>
      </c>
      <c r="N26" s="62" t="str">
        <f t="shared" si="1"/>
        <v>OK</v>
      </c>
      <c r="O26" s="62" t="str">
        <f t="shared" si="1"/>
        <v>OK</v>
      </c>
      <c r="P26" s="62" t="str">
        <f t="shared" si="1"/>
        <v>OK</v>
      </c>
      <c r="Q26" s="62" t="str">
        <f t="shared" si="1"/>
        <v>OK</v>
      </c>
      <c r="R26" s="62" t="str">
        <f t="shared" si="1"/>
        <v>OK</v>
      </c>
      <c r="S26" s="62" t="str">
        <f t="shared" si="1"/>
        <v>OK</v>
      </c>
    </row>
    <row r="27" spans="2:20">
      <c r="C27" s="38" t="s">
        <v>423</v>
      </c>
      <c r="D27" s="62" t="str">
        <f>IF(D15="","",IF(ROUND(SUM(D16+D17+D18+D19+D21+D22),2)=ROUND(D15,2),"OK","Błąd sumy częściowej"))</f>
        <v>OK</v>
      </c>
      <c r="E27" s="62" t="str">
        <f>IF(E15="","",IF(ROUND(SUM(E17+E18+E19+E21+E22),2)=ROUND(E15,2),"OK","Błąd sumy częściowej"))</f>
        <v>OK</v>
      </c>
      <c r="F27" s="62" t="str">
        <f t="shared" ref="F27:S27" si="2">IF(F15="","",IF(ROUND(SUM(F17+F18+F19+F21+F22),2)=ROUND(F15,2),"OK","Błąd sumy częściowej"))</f>
        <v>OK</v>
      </c>
      <c r="G27" s="62" t="str">
        <f t="shared" si="2"/>
        <v>OK</v>
      </c>
      <c r="H27" s="62" t="str">
        <f t="shared" si="2"/>
        <v>OK</v>
      </c>
      <c r="I27" s="62" t="str">
        <f t="shared" si="2"/>
        <v>OK</v>
      </c>
      <c r="J27" s="62" t="str">
        <f t="shared" si="2"/>
        <v>OK</v>
      </c>
      <c r="K27" s="62" t="str">
        <f t="shared" si="2"/>
        <v>OK</v>
      </c>
      <c r="L27" s="62" t="str">
        <f t="shared" si="2"/>
        <v>OK</v>
      </c>
      <c r="M27" s="62" t="str">
        <f t="shared" si="2"/>
        <v>OK</v>
      </c>
      <c r="N27" s="62" t="str">
        <f t="shared" si="2"/>
        <v>OK</v>
      </c>
      <c r="O27" s="62" t="str">
        <f t="shared" si="2"/>
        <v>OK</v>
      </c>
      <c r="P27" s="62" t="str">
        <f t="shared" si="2"/>
        <v>OK</v>
      </c>
      <c r="Q27" s="62" t="str">
        <f t="shared" si="2"/>
        <v>OK</v>
      </c>
      <c r="R27" s="62" t="str">
        <f t="shared" si="2"/>
        <v>OK</v>
      </c>
      <c r="S27" s="62" t="str">
        <f t="shared" si="2"/>
        <v>OK</v>
      </c>
    </row>
    <row r="28" spans="2:20">
      <c r="C28" s="38" t="s">
        <v>814</v>
      </c>
      <c r="D28" s="62" t="str">
        <f>IF(D23="","",IF(ROUND(SUM(D8+D15),2)=ROUND(D23,2),"OK","Błąd sumy częściowej"))</f>
        <v>OK</v>
      </c>
      <c r="E28" s="62" t="str">
        <f t="shared" ref="E28:S28" si="3">IF(E23="","",IF(ROUND(SUM(E8+E15),2)=ROUND(E23,2),"OK","Błąd sumy częściowej"))</f>
        <v>OK</v>
      </c>
      <c r="F28" s="62" t="str">
        <f t="shared" si="3"/>
        <v>OK</v>
      </c>
      <c r="G28" s="62" t="str">
        <f t="shared" si="3"/>
        <v>OK</v>
      </c>
      <c r="H28" s="62" t="str">
        <f t="shared" si="3"/>
        <v>OK</v>
      </c>
      <c r="I28" s="62" t="str">
        <f t="shared" si="3"/>
        <v>OK</v>
      </c>
      <c r="J28" s="62" t="str">
        <f t="shared" si="3"/>
        <v>OK</v>
      </c>
      <c r="K28" s="62" t="str">
        <f t="shared" si="3"/>
        <v>OK</v>
      </c>
      <c r="L28" s="62" t="str">
        <f t="shared" si="3"/>
        <v>OK</v>
      </c>
      <c r="M28" s="62" t="str">
        <f t="shared" si="3"/>
        <v>OK</v>
      </c>
      <c r="N28" s="62" t="str">
        <f t="shared" si="3"/>
        <v>OK</v>
      </c>
      <c r="O28" s="62" t="str">
        <f t="shared" si="3"/>
        <v>OK</v>
      </c>
      <c r="P28" s="62" t="str">
        <f t="shared" si="3"/>
        <v>OK</v>
      </c>
      <c r="Q28" s="62" t="str">
        <f t="shared" si="3"/>
        <v>OK</v>
      </c>
      <c r="R28" s="62" t="str">
        <f t="shared" si="3"/>
        <v>OK</v>
      </c>
      <c r="S28" s="62" t="str">
        <f t="shared" si="3"/>
        <v>OK</v>
      </c>
    </row>
    <row r="29" spans="2:20">
      <c r="C29" s="43" t="s">
        <v>1759</v>
      </c>
      <c r="D29" s="62" t="str">
        <f>IF(COUNTBLANK(T8:T23)=16,"",IF(AND(COUNTIF(T8:T23,"Weryfikacja bieżącego wiersza OK")=16,COUNTIF(D26:S28,"OK")=48),"Arkusz jest zwalidowany poprawnie","Arkusz jest niepoprawny"))</f>
        <v>Arkusz jest zwalidowany poprawnie</v>
      </c>
    </row>
  </sheetData>
  <sheetProtection algorithmName="SHA-512" hashValue="+72l8zHDzrWF1fKwgModhbg+59AWBt9y7Y/FQ9aVWH8ZVi7sIrPd70OV/2O4m58l5mjaAmhWS7UTD+D3aFzLgg==" saltValue="bsZZzxOWDEjLv4rcVXdaTQ==" spinCount="100000" sheet="1" objects="1" scenarios="1"/>
  <mergeCells count="8">
    <mergeCell ref="B4:C7"/>
    <mergeCell ref="D4:J4"/>
    <mergeCell ref="K4:P4"/>
    <mergeCell ref="Q4:S5"/>
    <mergeCell ref="E5:G5"/>
    <mergeCell ref="H5:J5"/>
    <mergeCell ref="K5:M5"/>
    <mergeCell ref="N5:P5"/>
  </mergeCells>
  <conditionalFormatting sqref="T8">
    <cfRule type="containsText" dxfId="313" priority="13" operator="containsText" text="Należy">
      <formula>NOT(ISERROR(SEARCH("Należy",T8)))</formula>
    </cfRule>
    <cfRule type="containsText" dxfId="312" priority="14" operator="containsText" text="Weryfikacja bieżącego wiersza OK">
      <formula>NOT(ISERROR(SEARCH("Weryfikacja bieżącego wiersza OK",T8)))</formula>
    </cfRule>
  </conditionalFormatting>
  <conditionalFormatting sqref="T9:T23">
    <cfRule type="containsText" dxfId="311" priority="11" operator="containsText" text="Należy">
      <formula>NOT(ISERROR(SEARCH("Należy",T9)))</formula>
    </cfRule>
    <cfRule type="containsText" dxfId="310" priority="12" operator="containsText" text="Weryfikacja bieżącego wiersza OK">
      <formula>NOT(ISERROR(SEARCH("Weryfikacja bieżącego wiersza OK",T9)))</formula>
    </cfRule>
  </conditionalFormatting>
  <conditionalFormatting sqref="D26:S28">
    <cfRule type="containsText" dxfId="309" priority="10" operator="containsText" text="OK">
      <formula>NOT(ISERROR(SEARCH("OK",D26)))</formula>
    </cfRule>
  </conditionalFormatting>
  <conditionalFormatting sqref="E26">
    <cfRule type="containsText" dxfId="308" priority="9" operator="containsText" text="OK">
      <formula>NOT(ISERROR(SEARCH("OK",E26)))</formula>
    </cfRule>
  </conditionalFormatting>
  <conditionalFormatting sqref="F26">
    <cfRule type="containsText" dxfId="307" priority="8" operator="containsText" text="OK">
      <formula>NOT(ISERROR(SEARCH("OK",F26)))</formula>
    </cfRule>
  </conditionalFormatting>
  <conditionalFormatting sqref="G26">
    <cfRule type="containsText" dxfId="306" priority="7" operator="containsText" text="OK">
      <formula>NOT(ISERROR(SEARCH("OK",G26)))</formula>
    </cfRule>
  </conditionalFormatting>
  <conditionalFormatting sqref="H26">
    <cfRule type="containsText" dxfId="305" priority="6" operator="containsText" text="OK">
      <formula>NOT(ISERROR(SEARCH("OK",H26)))</formula>
    </cfRule>
  </conditionalFormatting>
  <conditionalFormatting sqref="D27">
    <cfRule type="containsText" dxfId="304" priority="5" operator="containsText" text="OK">
      <formula>NOT(ISERROR(SEARCH("OK",D27)))</formula>
    </cfRule>
  </conditionalFormatting>
  <conditionalFormatting sqref="D28:S28">
    <cfRule type="containsText" dxfId="303" priority="4" operator="containsText" text="OK">
      <formula>NOT(ISERROR(SEARCH("OK",D28)))</formula>
    </cfRule>
  </conditionalFormatting>
  <conditionalFormatting sqref="E27:S27">
    <cfRule type="containsText" dxfId="302" priority="2" operator="containsText" text="OK">
      <formula>NOT(ISERROR(SEARCH("OK",E27)))</formula>
    </cfRule>
  </conditionalFormatting>
  <conditionalFormatting sqref="D29">
    <cfRule type="containsText" dxfId="301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6"/>
  <dimension ref="A1:N117"/>
  <sheetViews>
    <sheetView view="pageBreakPreview" zoomScaleNormal="100" zoomScaleSheetLayoutView="100" workbookViewId="0">
      <selection activeCell="D7" sqref="D7:K19"/>
    </sheetView>
  </sheetViews>
  <sheetFormatPr defaultColWidth="9.1796875" defaultRowHeight="10"/>
  <cols>
    <col min="1" max="1" width="9.1796875" style="351" customWidth="1"/>
    <col min="2" max="2" width="12.81640625" style="351" customWidth="1"/>
    <col min="3" max="3" width="41.54296875" style="351" customWidth="1"/>
    <col min="4" max="7" width="11" style="351" customWidth="1"/>
    <col min="8" max="8" width="14.453125" style="351" customWidth="1"/>
    <col min="9" max="9" width="9.26953125" style="351" customWidth="1"/>
    <col min="10" max="10" width="11" style="351" customWidth="1"/>
    <col min="11" max="11" width="9.26953125" style="351" customWidth="1"/>
    <col min="12" max="12" width="46.7265625" style="351" customWidth="1"/>
    <col min="13" max="16384" width="9.1796875" style="351"/>
  </cols>
  <sheetData>
    <row r="1" spans="1:14" ht="14.5">
      <c r="A1" s="176"/>
      <c r="B1" s="39" t="s">
        <v>938</v>
      </c>
      <c r="C1" s="177"/>
      <c r="D1" s="176"/>
      <c r="E1" s="176"/>
      <c r="F1" s="176"/>
      <c r="G1" s="176"/>
      <c r="H1" s="176"/>
      <c r="I1" s="176"/>
      <c r="J1" s="176"/>
      <c r="K1" s="176"/>
      <c r="L1" s="350"/>
      <c r="M1" s="350"/>
      <c r="N1" s="350"/>
    </row>
    <row r="2" spans="1:14" ht="14.5">
      <c r="A2" s="176"/>
      <c r="B2" s="38" t="s">
        <v>1507</v>
      </c>
      <c r="C2" s="177"/>
      <c r="D2" s="176"/>
      <c r="E2" s="176"/>
      <c r="F2" s="176"/>
      <c r="G2" s="176"/>
      <c r="H2" s="176"/>
      <c r="I2" s="176"/>
      <c r="J2" s="176"/>
      <c r="K2" s="176"/>
      <c r="L2" s="350"/>
      <c r="M2" s="350"/>
      <c r="N2" s="350"/>
    </row>
    <row r="3" spans="1:14" ht="15" thickBot="1">
      <c r="A3" s="176"/>
      <c r="B3" s="176"/>
      <c r="C3" s="177"/>
      <c r="D3" s="176"/>
      <c r="E3" s="176"/>
      <c r="F3" s="176"/>
      <c r="G3" s="176"/>
      <c r="H3" s="176"/>
      <c r="I3" s="176"/>
      <c r="J3" s="176"/>
      <c r="K3" s="176"/>
      <c r="L3" s="350"/>
      <c r="M3" s="350"/>
      <c r="N3" s="350"/>
    </row>
    <row r="4" spans="1:14" ht="15" thickBot="1">
      <c r="A4" s="176"/>
      <c r="B4" s="1196"/>
      <c r="C4" s="1197"/>
      <c r="D4" s="1191" t="s">
        <v>199</v>
      </c>
      <c r="E4" s="1192"/>
      <c r="F4" s="1192"/>
      <c r="G4" s="1192"/>
      <c r="H4" s="1192"/>
      <c r="I4" s="1192"/>
      <c r="J4" s="1193"/>
      <c r="K4" s="1194" t="s">
        <v>200</v>
      </c>
      <c r="L4" s="350"/>
      <c r="M4" s="350"/>
      <c r="N4" s="350"/>
    </row>
    <row r="5" spans="1:14" s="350" customFormat="1" ht="160.5" thickBot="1">
      <c r="A5" s="352"/>
      <c r="B5" s="1198"/>
      <c r="C5" s="1199"/>
      <c r="D5" s="353" t="s">
        <v>201</v>
      </c>
      <c r="E5" s="354" t="s">
        <v>204</v>
      </c>
      <c r="F5" s="354" t="s">
        <v>844</v>
      </c>
      <c r="G5" s="354" t="s">
        <v>845</v>
      </c>
      <c r="H5" s="354" t="s">
        <v>202</v>
      </c>
      <c r="I5" s="355" t="s">
        <v>203</v>
      </c>
      <c r="J5" s="356" t="s">
        <v>236</v>
      </c>
      <c r="K5" s="1195"/>
    </row>
    <row r="6" spans="1:14" s="350" customFormat="1" ht="15" thickBot="1">
      <c r="A6" s="352"/>
      <c r="B6" s="1200"/>
      <c r="C6" s="1201"/>
      <c r="D6" s="357" t="s">
        <v>777</v>
      </c>
      <c r="E6" s="358" t="s">
        <v>778</v>
      </c>
      <c r="F6" s="359" t="s">
        <v>779</v>
      </c>
      <c r="G6" s="360" t="s">
        <v>780</v>
      </c>
      <c r="H6" s="360" t="s">
        <v>781</v>
      </c>
      <c r="I6" s="360" t="s">
        <v>782</v>
      </c>
      <c r="J6" s="361" t="s">
        <v>806</v>
      </c>
      <c r="K6" s="178" t="s">
        <v>807</v>
      </c>
      <c r="M6" s="362" t="s">
        <v>1758</v>
      </c>
    </row>
    <row r="7" spans="1:14" s="350" customFormat="1" ht="15" customHeight="1">
      <c r="A7" s="352"/>
      <c r="B7" s="363" t="s">
        <v>431</v>
      </c>
      <c r="C7" s="364" t="s">
        <v>17</v>
      </c>
      <c r="D7" s="377">
        <v>0</v>
      </c>
      <c r="E7" s="378">
        <v>0</v>
      </c>
      <c r="F7" s="379">
        <v>0</v>
      </c>
      <c r="G7" s="378">
        <v>0</v>
      </c>
      <c r="H7" s="378">
        <v>0</v>
      </c>
      <c r="I7" s="378">
        <v>0</v>
      </c>
      <c r="J7" s="380">
        <v>0</v>
      </c>
      <c r="K7" s="381">
        <v>0</v>
      </c>
      <c r="L7" s="43" t="str">
        <f>IF(COUNTBLANK(D7:K7)=8,"",IF(AND(COUNTBLANK(D7:K7)=0,COUNT(D7:K7)=8), "Weryfikacja bieżącego wiersza OK", "Należy wypełnić wszystkie pola w bieżącym wierszu"))</f>
        <v>Weryfikacja bieżącego wiersza OK</v>
      </c>
      <c r="M7" s="62" t="str">
        <f>IF(I7="","",IF(ROUND(SUM(D7+E7-F7+G7+H7),2)=ROUND(I7,2),"OK","Błąd sumy częściowej"))</f>
        <v>OK</v>
      </c>
    </row>
    <row r="8" spans="1:14" s="350" customFormat="1" ht="15" customHeight="1">
      <c r="A8" s="352"/>
      <c r="B8" s="365" t="s">
        <v>432</v>
      </c>
      <c r="C8" s="366" t="s">
        <v>15</v>
      </c>
      <c r="D8" s="382">
        <v>0</v>
      </c>
      <c r="E8" s="383">
        <v>0</v>
      </c>
      <c r="F8" s="384">
        <v>0</v>
      </c>
      <c r="G8" s="383">
        <v>0</v>
      </c>
      <c r="H8" s="383">
        <v>0</v>
      </c>
      <c r="I8" s="385">
        <v>0</v>
      </c>
      <c r="J8" s="386">
        <v>0</v>
      </c>
      <c r="K8" s="387">
        <v>0</v>
      </c>
      <c r="L8" s="43" t="str">
        <f t="shared" ref="L8:L19" si="0">IF(COUNTBLANK(D8:K8)=8,"",IF(AND(COUNTBLANK(D8:K8)=0,COUNT(D8:K8)=8), "Weryfikacja bieżącego wiersza OK", "Należy wypełnić wszystkie pola w bieżącym wierszu"))</f>
        <v>Weryfikacja bieżącego wiersza OK</v>
      </c>
      <c r="M8" s="62" t="str">
        <f t="shared" ref="M8:M19" si="1">IF(I8="","",IF(ROUND(SUM(D8+E8-F8+G8+H8),2)=ROUND(I8,2),"OK","Błąd sumy częściowej"))</f>
        <v>OK</v>
      </c>
    </row>
    <row r="9" spans="1:14" s="350" customFormat="1" ht="15" customHeight="1">
      <c r="A9" s="352"/>
      <c r="B9" s="365" t="s">
        <v>433</v>
      </c>
      <c r="C9" s="366" t="s">
        <v>16</v>
      </c>
      <c r="D9" s="382">
        <v>0</v>
      </c>
      <c r="E9" s="383">
        <v>0</v>
      </c>
      <c r="F9" s="384">
        <v>0</v>
      </c>
      <c r="G9" s="383">
        <v>0</v>
      </c>
      <c r="H9" s="383">
        <v>0</v>
      </c>
      <c r="I9" s="385">
        <v>0</v>
      </c>
      <c r="J9" s="386">
        <v>0</v>
      </c>
      <c r="K9" s="387">
        <v>0</v>
      </c>
      <c r="L9" s="43" t="str">
        <f t="shared" si="0"/>
        <v>Weryfikacja bieżącego wiersza OK</v>
      </c>
      <c r="M9" s="62" t="str">
        <f t="shared" si="1"/>
        <v>OK</v>
      </c>
    </row>
    <row r="10" spans="1:14" s="350" customFormat="1" ht="15" customHeight="1">
      <c r="A10" s="352"/>
      <c r="B10" s="365" t="s">
        <v>434</v>
      </c>
      <c r="C10" s="366" t="s">
        <v>36</v>
      </c>
      <c r="D10" s="382">
        <v>0</v>
      </c>
      <c r="E10" s="383">
        <v>0</v>
      </c>
      <c r="F10" s="384">
        <v>0</v>
      </c>
      <c r="G10" s="383">
        <v>0</v>
      </c>
      <c r="H10" s="383">
        <v>0</v>
      </c>
      <c r="I10" s="385">
        <v>0</v>
      </c>
      <c r="J10" s="386">
        <v>0</v>
      </c>
      <c r="K10" s="387">
        <v>0</v>
      </c>
      <c r="L10" s="43" t="str">
        <f t="shared" si="0"/>
        <v>Weryfikacja bieżącego wiersza OK</v>
      </c>
      <c r="M10" s="62" t="str">
        <f t="shared" si="1"/>
        <v>OK</v>
      </c>
    </row>
    <row r="11" spans="1:14" s="350" customFormat="1" ht="15" customHeight="1">
      <c r="A11" s="352"/>
      <c r="B11" s="365" t="s">
        <v>435</v>
      </c>
      <c r="C11" s="367" t="s">
        <v>39</v>
      </c>
      <c r="D11" s="388">
        <v>0</v>
      </c>
      <c r="E11" s="385">
        <v>0</v>
      </c>
      <c r="F11" s="389">
        <v>0</v>
      </c>
      <c r="G11" s="385">
        <v>0</v>
      </c>
      <c r="H11" s="385">
        <v>0</v>
      </c>
      <c r="I11" s="385">
        <v>0</v>
      </c>
      <c r="J11" s="390">
        <v>0</v>
      </c>
      <c r="K11" s="391">
        <v>0</v>
      </c>
      <c r="L11" s="43" t="str">
        <f t="shared" si="0"/>
        <v>Weryfikacja bieżącego wiersza OK</v>
      </c>
      <c r="M11" s="62" t="str">
        <f t="shared" si="1"/>
        <v>OK</v>
      </c>
    </row>
    <row r="12" spans="1:14" s="350" customFormat="1" ht="15" customHeight="1">
      <c r="A12" s="352"/>
      <c r="B12" s="365" t="s">
        <v>436</v>
      </c>
      <c r="C12" s="366" t="s">
        <v>16</v>
      </c>
      <c r="D12" s="382">
        <v>0</v>
      </c>
      <c r="E12" s="383">
        <v>0</v>
      </c>
      <c r="F12" s="384">
        <v>0</v>
      </c>
      <c r="G12" s="383">
        <v>0</v>
      </c>
      <c r="H12" s="1086">
        <v>0</v>
      </c>
      <c r="I12" s="385">
        <v>0</v>
      </c>
      <c r="J12" s="386">
        <v>0</v>
      </c>
      <c r="K12" s="387">
        <v>0</v>
      </c>
      <c r="L12" s="43" t="str">
        <f t="shared" si="0"/>
        <v>Weryfikacja bieżącego wiersza OK</v>
      </c>
      <c r="M12" s="62" t="str">
        <f t="shared" si="1"/>
        <v>OK</v>
      </c>
    </row>
    <row r="13" spans="1:14" s="350" customFormat="1" ht="15" customHeight="1">
      <c r="A13" s="352"/>
      <c r="B13" s="365" t="s">
        <v>437</v>
      </c>
      <c r="C13" s="366" t="s">
        <v>36</v>
      </c>
      <c r="D13" s="382">
        <v>0</v>
      </c>
      <c r="E13" s="383">
        <v>0</v>
      </c>
      <c r="F13" s="384">
        <v>0</v>
      </c>
      <c r="G13" s="383">
        <v>0</v>
      </c>
      <c r="H13" s="383">
        <v>0</v>
      </c>
      <c r="I13" s="385">
        <v>0</v>
      </c>
      <c r="J13" s="386">
        <v>0</v>
      </c>
      <c r="K13" s="387">
        <v>0</v>
      </c>
      <c r="L13" s="43" t="str">
        <f t="shared" si="0"/>
        <v>Weryfikacja bieżącego wiersza OK</v>
      </c>
      <c r="M13" s="62" t="str">
        <f t="shared" si="1"/>
        <v>OK</v>
      </c>
    </row>
    <row r="14" spans="1:14" s="350" customFormat="1" ht="30" customHeight="1">
      <c r="A14" s="352"/>
      <c r="B14" s="365" t="s">
        <v>438</v>
      </c>
      <c r="C14" s="367" t="s">
        <v>38</v>
      </c>
      <c r="D14" s="388">
        <v>0</v>
      </c>
      <c r="E14" s="385">
        <v>0</v>
      </c>
      <c r="F14" s="389">
        <v>0</v>
      </c>
      <c r="G14" s="385">
        <v>0</v>
      </c>
      <c r="H14" s="385">
        <v>0</v>
      </c>
      <c r="I14" s="385">
        <v>0</v>
      </c>
      <c r="J14" s="390">
        <v>0</v>
      </c>
      <c r="K14" s="391">
        <v>0</v>
      </c>
      <c r="L14" s="43" t="str">
        <f t="shared" si="0"/>
        <v>Weryfikacja bieżącego wiersza OK</v>
      </c>
      <c r="M14" s="62" t="str">
        <f t="shared" si="1"/>
        <v>OK</v>
      </c>
    </row>
    <row r="15" spans="1:14" s="350" customFormat="1" ht="15" customHeight="1">
      <c r="A15" s="352"/>
      <c r="B15" s="365" t="s">
        <v>439</v>
      </c>
      <c r="C15" s="366" t="s">
        <v>16</v>
      </c>
      <c r="D15" s="382">
        <v>0</v>
      </c>
      <c r="E15" s="383">
        <v>0</v>
      </c>
      <c r="F15" s="384">
        <v>0</v>
      </c>
      <c r="G15" s="383">
        <v>0</v>
      </c>
      <c r="H15" s="383">
        <v>0</v>
      </c>
      <c r="I15" s="385">
        <v>0</v>
      </c>
      <c r="J15" s="386">
        <v>0</v>
      </c>
      <c r="K15" s="387">
        <v>0</v>
      </c>
      <c r="L15" s="43" t="str">
        <f t="shared" si="0"/>
        <v>Weryfikacja bieżącego wiersza OK</v>
      </c>
      <c r="M15" s="62" t="str">
        <f t="shared" si="1"/>
        <v>OK</v>
      </c>
    </row>
    <row r="16" spans="1:14" s="350" customFormat="1" ht="15" customHeight="1">
      <c r="A16" s="352"/>
      <c r="B16" s="365" t="s">
        <v>440</v>
      </c>
      <c r="C16" s="366" t="s">
        <v>36</v>
      </c>
      <c r="D16" s="382">
        <v>0</v>
      </c>
      <c r="E16" s="383">
        <v>0</v>
      </c>
      <c r="F16" s="384">
        <v>0</v>
      </c>
      <c r="G16" s="383">
        <v>0</v>
      </c>
      <c r="H16" s="383">
        <v>0</v>
      </c>
      <c r="I16" s="385">
        <v>0</v>
      </c>
      <c r="J16" s="386">
        <v>0</v>
      </c>
      <c r="K16" s="387">
        <v>0</v>
      </c>
      <c r="L16" s="43" t="str">
        <f t="shared" si="0"/>
        <v>Weryfikacja bieżącego wiersza OK</v>
      </c>
      <c r="M16" s="62" t="str">
        <f t="shared" si="1"/>
        <v>OK</v>
      </c>
    </row>
    <row r="17" spans="1:14" s="350" customFormat="1" ht="15" customHeight="1" thickBot="1">
      <c r="A17" s="352"/>
      <c r="B17" s="368" t="s">
        <v>441</v>
      </c>
      <c r="C17" s="369" t="s">
        <v>47</v>
      </c>
      <c r="D17" s="392">
        <v>0</v>
      </c>
      <c r="E17" s="393">
        <v>0</v>
      </c>
      <c r="F17" s="394">
        <v>0</v>
      </c>
      <c r="G17" s="393">
        <v>0</v>
      </c>
      <c r="H17" s="393">
        <v>0</v>
      </c>
      <c r="I17" s="393">
        <v>0</v>
      </c>
      <c r="J17" s="395">
        <v>0</v>
      </c>
      <c r="K17" s="396">
        <v>0</v>
      </c>
      <c r="L17" s="43" t="str">
        <f t="shared" si="0"/>
        <v>Weryfikacja bieżącego wiersza OK</v>
      </c>
      <c r="M17" s="62" t="str">
        <f t="shared" si="1"/>
        <v>OK</v>
      </c>
    </row>
    <row r="18" spans="1:14" s="350" customFormat="1" ht="15" customHeight="1" thickBot="1">
      <c r="A18" s="352"/>
      <c r="B18" s="370" t="s">
        <v>442</v>
      </c>
      <c r="C18" s="371" t="s">
        <v>52</v>
      </c>
      <c r="D18" s="397">
        <v>0</v>
      </c>
      <c r="E18" s="398">
        <v>0</v>
      </c>
      <c r="F18" s="399">
        <v>0</v>
      </c>
      <c r="G18" s="400">
        <v>0</v>
      </c>
      <c r="H18" s="400">
        <v>0</v>
      </c>
      <c r="I18" s="398">
        <v>0</v>
      </c>
      <c r="J18" s="401">
        <v>0</v>
      </c>
      <c r="K18" s="402">
        <v>0</v>
      </c>
      <c r="L18" s="43" t="str">
        <f t="shared" si="0"/>
        <v>Weryfikacja bieżącego wiersza OK</v>
      </c>
      <c r="M18" s="62" t="str">
        <f t="shared" si="1"/>
        <v>OK</v>
      </c>
    </row>
    <row r="19" spans="1:14" s="350" customFormat="1" ht="29.5" thickBot="1">
      <c r="A19" s="352"/>
      <c r="B19" s="370" t="s">
        <v>443</v>
      </c>
      <c r="C19" s="372" t="s">
        <v>205</v>
      </c>
      <c r="D19" s="403">
        <v>0</v>
      </c>
      <c r="E19" s="404">
        <v>0</v>
      </c>
      <c r="F19" s="404">
        <v>0</v>
      </c>
      <c r="G19" s="405">
        <v>0</v>
      </c>
      <c r="H19" s="406">
        <v>0</v>
      </c>
      <c r="I19" s="407">
        <v>0</v>
      </c>
      <c r="J19" s="408">
        <v>0</v>
      </c>
      <c r="K19" s="409">
        <v>0</v>
      </c>
      <c r="L19" s="43" t="str">
        <f t="shared" si="0"/>
        <v>Weryfikacja bieżącego wiersza OK</v>
      </c>
      <c r="M19" s="62" t="str">
        <f t="shared" si="1"/>
        <v>OK</v>
      </c>
    </row>
    <row r="20" spans="1:14" ht="14.5">
      <c r="A20" s="176"/>
      <c r="B20" s="373"/>
      <c r="C20" s="374"/>
      <c r="D20" s="176"/>
      <c r="E20" s="375"/>
      <c r="F20" s="176"/>
      <c r="G20" s="176"/>
      <c r="H20" s="176"/>
      <c r="I20" s="176"/>
      <c r="J20" s="176"/>
      <c r="K20" s="176"/>
      <c r="L20" s="350"/>
      <c r="M20" s="350"/>
      <c r="N20" s="350"/>
    </row>
    <row r="21" spans="1:14" ht="14.5">
      <c r="A21" s="176"/>
      <c r="C21" s="176" t="s">
        <v>1758</v>
      </c>
      <c r="D21" s="176"/>
      <c r="E21" s="176"/>
      <c r="F21" s="176"/>
      <c r="G21" s="176"/>
      <c r="H21" s="176"/>
      <c r="I21" s="176"/>
      <c r="J21" s="176"/>
      <c r="K21" s="176"/>
      <c r="L21" s="350"/>
      <c r="M21" s="350"/>
      <c r="N21" s="350"/>
    </row>
    <row r="22" spans="1:14" ht="14.5">
      <c r="A22" s="176"/>
      <c r="C22" s="176" t="s">
        <v>431</v>
      </c>
      <c r="D22" s="62" t="str">
        <f>IF(D7="","",IF(ROUND(SUM(D8:D10),2)=ROUND(D7,2),"OK","Błąd sumy częściowej"))</f>
        <v>OK</v>
      </c>
      <c r="E22" s="62" t="str">
        <f t="shared" ref="E22:K22" si="2">IF(E7="","",IF(ROUND(SUM(E8:E10),2)=ROUND(E7,2),"OK","Błąd sumy częściowej"))</f>
        <v>OK</v>
      </c>
      <c r="F22" s="62" t="str">
        <f t="shared" si="2"/>
        <v>OK</v>
      </c>
      <c r="G22" s="62" t="str">
        <f t="shared" si="2"/>
        <v>OK</v>
      </c>
      <c r="H22" s="62" t="str">
        <f t="shared" si="2"/>
        <v>OK</v>
      </c>
      <c r="I22" s="62" t="str">
        <f t="shared" si="2"/>
        <v>OK</v>
      </c>
      <c r="J22" s="62" t="str">
        <f t="shared" si="2"/>
        <v>OK</v>
      </c>
      <c r="K22" s="62" t="str">
        <f t="shared" si="2"/>
        <v>OK</v>
      </c>
      <c r="L22" s="350"/>
      <c r="M22" s="350"/>
      <c r="N22" s="350"/>
    </row>
    <row r="23" spans="1:14" ht="14.5">
      <c r="A23" s="176"/>
      <c r="C23" s="176" t="s">
        <v>435</v>
      </c>
      <c r="D23" s="62" t="str">
        <f>IF(D11="","",IF(ROUND(SUM(D12:D13),2)=ROUND(D11,2),"OK","Błąd sumy częściowej"))</f>
        <v>OK</v>
      </c>
      <c r="E23" s="62" t="str">
        <f t="shared" ref="E23:K23" si="3">IF(E11="","",IF(ROUND(SUM(E12:E13),2)=ROUND(E11,2),"OK","Błąd sumy częściowej"))</f>
        <v>OK</v>
      </c>
      <c r="F23" s="62" t="str">
        <f t="shared" si="3"/>
        <v>OK</v>
      </c>
      <c r="G23" s="62" t="str">
        <f t="shared" si="3"/>
        <v>OK</v>
      </c>
      <c r="H23" s="62" t="str">
        <f t="shared" si="3"/>
        <v>OK</v>
      </c>
      <c r="I23" s="62" t="str">
        <f t="shared" si="3"/>
        <v>OK</v>
      </c>
      <c r="J23" s="62" t="str">
        <f t="shared" si="3"/>
        <v>OK</v>
      </c>
      <c r="K23" s="62" t="str">
        <f t="shared" si="3"/>
        <v>OK</v>
      </c>
      <c r="L23" s="350"/>
      <c r="M23" s="350"/>
      <c r="N23" s="350"/>
    </row>
    <row r="24" spans="1:14" ht="14.5">
      <c r="A24" s="176"/>
      <c r="C24" s="176" t="s">
        <v>438</v>
      </c>
      <c r="D24" s="62" t="str">
        <f>IF(D14="","",IF(ROUND(SUM(D15:D16),2)=ROUND(D14,2),"OK","Błąd sumy częściowej"))</f>
        <v>OK</v>
      </c>
      <c r="E24" s="62" t="str">
        <f t="shared" ref="E24:K24" si="4">IF(E14="","",IF(ROUND(SUM(E15:E16),2)=ROUND(E14,2),"OK","Błąd sumy częściowej"))</f>
        <v>OK</v>
      </c>
      <c r="F24" s="62" t="str">
        <f t="shared" si="4"/>
        <v>OK</v>
      </c>
      <c r="G24" s="62" t="str">
        <f t="shared" si="4"/>
        <v>OK</v>
      </c>
      <c r="H24" s="62" t="str">
        <f t="shared" si="4"/>
        <v>OK</v>
      </c>
      <c r="I24" s="62" t="str">
        <f t="shared" si="4"/>
        <v>OK</v>
      </c>
      <c r="J24" s="62" t="str">
        <f t="shared" si="4"/>
        <v>OK</v>
      </c>
      <c r="K24" s="62" t="str">
        <f t="shared" si="4"/>
        <v>OK</v>
      </c>
      <c r="L24" s="350"/>
      <c r="M24" s="350"/>
      <c r="N24" s="350"/>
    </row>
    <row r="25" spans="1:14" ht="14.5">
      <c r="A25" s="176"/>
      <c r="C25" s="176" t="s">
        <v>442</v>
      </c>
      <c r="D25" s="62" t="str">
        <f>IF(D18="","",IF(ROUND(SUM(D7+D11+D14+D17),2)=ROUND(D18,2),"OK","Błąd sumy częściowej"))</f>
        <v>OK</v>
      </c>
      <c r="E25" s="62" t="str">
        <f t="shared" ref="E25:K25" si="5">IF(E18="","",IF(ROUND(SUM(E7+E11+E14+E17),2)=ROUND(E18,2),"OK","Błąd sumy częściowej"))</f>
        <v>OK</v>
      </c>
      <c r="F25" s="62" t="str">
        <f t="shared" si="5"/>
        <v>OK</v>
      </c>
      <c r="G25" s="62" t="str">
        <f t="shared" si="5"/>
        <v>OK</v>
      </c>
      <c r="H25" s="62" t="str">
        <f t="shared" si="5"/>
        <v>OK</v>
      </c>
      <c r="I25" s="62" t="str">
        <f t="shared" si="5"/>
        <v>OK</v>
      </c>
      <c r="J25" s="62" t="str">
        <f t="shared" si="5"/>
        <v>OK</v>
      </c>
      <c r="K25" s="62" t="str">
        <f t="shared" si="5"/>
        <v>OK</v>
      </c>
      <c r="L25" s="350"/>
      <c r="M25" s="350"/>
      <c r="N25" s="350"/>
    </row>
    <row r="26" spans="1:14" ht="18" customHeight="1">
      <c r="A26" s="176"/>
      <c r="C26" s="176" t="s">
        <v>1759</v>
      </c>
      <c r="D26" s="62" t="str">
        <f>IF(COUNTBLANK(L7:L19)=13,"",IF(AND(COUNTIF(L7:L19,"Weryfikacja bieżącego wiersza OK")=13,COUNTIF(M7:M19,"OK")=13,COUNTIF(D22:K25,"OK")=32),"Arkusz jest zwalidowany poprawnie","Arkusz jest niepoprawny"))</f>
        <v>Arkusz jest zwalidowany poprawnie</v>
      </c>
      <c r="L26" s="350"/>
      <c r="M26" s="350"/>
      <c r="N26" s="350"/>
    </row>
    <row r="27" spans="1:14" ht="18" customHeight="1">
      <c r="A27" s="176"/>
    </row>
    <row r="28" spans="1:14" ht="18" customHeight="1">
      <c r="A28" s="176"/>
    </row>
    <row r="29" spans="1:14" s="376" customFormat="1" ht="18" customHeight="1">
      <c r="A29" s="139"/>
    </row>
    <row r="30" spans="1:14" s="376" customFormat="1" ht="18" customHeight="1">
      <c r="A30" s="139"/>
    </row>
    <row r="31" spans="1:14" s="376" customFormat="1" ht="18" customHeight="1">
      <c r="A31" s="139"/>
    </row>
    <row r="32" spans="1:14" s="376" customFormat="1" ht="18" customHeight="1">
      <c r="A32" s="139"/>
    </row>
    <row r="33" spans="1:1" s="376" customFormat="1" ht="18" customHeight="1">
      <c r="A33" s="139"/>
    </row>
    <row r="34" spans="1:1" s="376" customFormat="1" ht="18" customHeight="1">
      <c r="A34" s="139"/>
    </row>
    <row r="35" spans="1:1" s="376" customFormat="1" ht="18" customHeight="1">
      <c r="A35" s="139"/>
    </row>
    <row r="36" spans="1:1" s="376" customFormat="1" ht="18" customHeight="1">
      <c r="A36" s="139"/>
    </row>
    <row r="37" spans="1:1" s="376" customFormat="1" ht="18" customHeight="1">
      <c r="A37" s="139"/>
    </row>
    <row r="38" spans="1:1" s="376" customFormat="1" ht="18" customHeight="1">
      <c r="A38" s="139"/>
    </row>
    <row r="39" spans="1:1" s="376" customFormat="1" ht="18" customHeight="1">
      <c r="A39" s="139"/>
    </row>
    <row r="40" spans="1:1" s="376" customFormat="1" ht="18" customHeight="1">
      <c r="A40" s="139"/>
    </row>
    <row r="41" spans="1:1" s="376" customFormat="1" ht="18" customHeight="1">
      <c r="A41" s="139"/>
    </row>
    <row r="42" spans="1:1" s="376" customFormat="1" ht="18" customHeight="1">
      <c r="A42" s="139"/>
    </row>
    <row r="43" spans="1:1" s="376" customFormat="1" ht="18" customHeight="1">
      <c r="A43" s="139"/>
    </row>
    <row r="44" spans="1:1" s="376" customFormat="1" ht="18" customHeight="1">
      <c r="A44" s="139"/>
    </row>
    <row r="45" spans="1:1" s="376" customFormat="1" ht="18" customHeight="1">
      <c r="A45" s="139"/>
    </row>
    <row r="46" spans="1:1" s="376" customFormat="1"/>
    <row r="47" spans="1:1" s="376" customFormat="1"/>
    <row r="48" spans="1:1" s="376" customFormat="1"/>
    <row r="49" s="376" customFormat="1"/>
    <row r="50" s="376" customFormat="1"/>
    <row r="51" s="376" customFormat="1"/>
    <row r="52" s="376" customFormat="1"/>
    <row r="53" s="376" customFormat="1"/>
    <row r="54" s="376" customFormat="1"/>
    <row r="55" s="376" customFormat="1"/>
    <row r="56" s="376" customFormat="1"/>
    <row r="57" s="376" customFormat="1"/>
    <row r="58" s="376" customFormat="1"/>
    <row r="59" s="376" customFormat="1"/>
    <row r="60" s="376" customFormat="1"/>
    <row r="61" s="376" customFormat="1"/>
    <row r="62" s="376" customFormat="1"/>
    <row r="63" s="376" customFormat="1"/>
    <row r="64" s="376" customFormat="1"/>
    <row r="65" spans="1:13" s="376" customFormat="1">
      <c r="A65" s="351"/>
    </row>
    <row r="66" spans="1:13" s="376" customFormat="1">
      <c r="A66" s="351"/>
    </row>
    <row r="67" spans="1:13" s="376" customFormat="1" ht="11.25" customHeight="1">
      <c r="A67" s="351"/>
    </row>
    <row r="68" spans="1:13" s="376" customFormat="1" ht="130.5" customHeight="1">
      <c r="A68" s="351"/>
    </row>
    <row r="69" spans="1:13" s="376" customFormat="1">
      <c r="A69" s="351"/>
    </row>
    <row r="70" spans="1:13" s="376" customFormat="1"/>
    <row r="71" spans="1:13" s="376" customFormat="1"/>
    <row r="72" spans="1:13" s="376" customFormat="1"/>
    <row r="73" spans="1:13">
      <c r="A73" s="376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</row>
    <row r="74" spans="1:13">
      <c r="A74" s="376"/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</row>
    <row r="75" spans="1:13">
      <c r="A75" s="376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</row>
    <row r="76" spans="1:13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</row>
    <row r="77" spans="1:13">
      <c r="A77" s="376"/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</row>
    <row r="78" spans="1:13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</row>
    <row r="79" spans="1:13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</row>
    <row r="80" spans="1:13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</row>
    <row r="81" spans="1:13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</row>
    <row r="82" spans="1:13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</row>
    <row r="83" spans="1:13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</row>
    <row r="84" spans="1:13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</row>
    <row r="85" spans="1:13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</row>
    <row r="86" spans="1:13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</row>
    <row r="87" spans="1:13">
      <c r="A87" s="376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</row>
    <row r="88" spans="1:13">
      <c r="A88" s="376"/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</row>
    <row r="89" spans="1:13">
      <c r="A89" s="376"/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</row>
    <row r="90" spans="1:13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</row>
    <row r="91" spans="1:13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</row>
    <row r="92" spans="1:13">
      <c r="A92" s="376"/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</row>
    <row r="93" spans="1:13">
      <c r="A93" s="376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</row>
    <row r="94" spans="1:13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</row>
    <row r="95" spans="1:13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</row>
    <row r="96" spans="1:13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</row>
    <row r="97" spans="1:13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</row>
    <row r="98" spans="1:13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</row>
    <row r="99" spans="1:13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</row>
    <row r="100" spans="1:13">
      <c r="A100" s="376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</row>
    <row r="101" spans="1:13">
      <c r="A101" s="376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</row>
    <row r="102" spans="1:13">
      <c r="A102" s="376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</row>
    <row r="103" spans="1:13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</row>
    <row r="104" spans="1:13">
      <c r="A104" s="376"/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</row>
    <row r="105" spans="1:13">
      <c r="A105" s="376"/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</row>
    <row r="106" spans="1:13">
      <c r="A106" s="376"/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</row>
    <row r="107" spans="1:13"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</row>
    <row r="108" spans="1:13"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</row>
    <row r="109" spans="1:13"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</row>
    <row r="110" spans="1:13"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</row>
    <row r="111" spans="1:13"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</row>
    <row r="112" spans="1:13"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</row>
    <row r="113" spans="2:13">
      <c r="B113" s="376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</row>
    <row r="114" spans="2:13"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</row>
    <row r="115" spans="2:13"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</row>
    <row r="116" spans="2:13"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</row>
    <row r="117" spans="2:13"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</row>
  </sheetData>
  <sheetProtection algorithmName="SHA-512" hashValue="VYEiKwjqNBPZOvR0eHKBibYyb9mYiGxgrjR7Ij5URjOPBDsEN6pzN14yIJCNPC+HqYttxr95/IsPS76boP7GDg==" saltValue="Rw9Ttj5kYx1gsVhqZordBw==" spinCount="100000" sheet="1" objects="1" scenarios="1"/>
  <mergeCells count="3">
    <mergeCell ref="D4:J4"/>
    <mergeCell ref="K4:K5"/>
    <mergeCell ref="B4:C6"/>
  </mergeCells>
  <conditionalFormatting sqref="L7">
    <cfRule type="containsText" dxfId="300" priority="9" operator="containsText" text="Należy">
      <formula>NOT(ISERROR(SEARCH("Należy",L7)))</formula>
    </cfRule>
    <cfRule type="containsText" dxfId="299" priority="10" operator="containsText" text="Weryfikacja bieżącego wiersza OK">
      <formula>NOT(ISERROR(SEARCH("Weryfikacja bieżącego wiersza OK",L7)))</formula>
    </cfRule>
  </conditionalFormatting>
  <conditionalFormatting sqref="L8:L19">
    <cfRule type="containsText" dxfId="298" priority="7" operator="containsText" text="Należy">
      <formula>NOT(ISERROR(SEARCH("Należy",L8)))</formula>
    </cfRule>
    <cfRule type="containsText" dxfId="297" priority="8" operator="containsText" text="Weryfikacja bieżącego wiersza OK">
      <formula>NOT(ISERROR(SEARCH("Weryfikacja bieżącego wiersza OK",L8)))</formula>
    </cfRule>
  </conditionalFormatting>
  <conditionalFormatting sqref="D22:K22 M7:M19">
    <cfRule type="containsText" dxfId="296" priority="6" operator="containsText" text="OK">
      <formula>NOT(ISERROR(SEARCH("OK",D7)))</formula>
    </cfRule>
  </conditionalFormatting>
  <conditionalFormatting sqref="D23:K23">
    <cfRule type="containsText" dxfId="295" priority="5" operator="containsText" text="OK">
      <formula>NOT(ISERROR(SEARCH("OK",D23)))</formula>
    </cfRule>
  </conditionalFormatting>
  <conditionalFormatting sqref="D24:K24">
    <cfRule type="containsText" dxfId="294" priority="4" operator="containsText" text="OK">
      <formula>NOT(ISERROR(SEARCH("OK",D24)))</formula>
    </cfRule>
  </conditionalFormatting>
  <conditionalFormatting sqref="D25:K25">
    <cfRule type="containsText" dxfId="293" priority="3" operator="containsText" text="OK">
      <formula>NOT(ISERROR(SEARCH("OK",D25)))</formula>
    </cfRule>
  </conditionalFormatting>
  <conditionalFormatting sqref="D26">
    <cfRule type="containsText" dxfId="292" priority="1" operator="containsText" text="Arkusz jest zwalidowany poprawnie">
      <formula>NOT(ISERROR(SEARCH("Arkusz jest zwalidowany poprawnie",D26)))</formula>
    </cfRule>
  </conditionalFormatting>
  <pageMargins left="0.7" right="0.7" top="0.75" bottom="0.75" header="0.3" footer="0.3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7"/>
  <dimension ref="B1:M34"/>
  <sheetViews>
    <sheetView zoomScaleNormal="100" zoomScaleSheetLayoutView="100" workbookViewId="0">
      <selection activeCell="D7" sqref="D7:K27"/>
    </sheetView>
  </sheetViews>
  <sheetFormatPr defaultColWidth="8.7265625" defaultRowHeight="14.5"/>
  <cols>
    <col min="1" max="1" width="8.7265625" style="43"/>
    <col min="2" max="2" width="15.1796875" style="43" customWidth="1"/>
    <col min="3" max="3" width="29.7265625" style="43" customWidth="1"/>
    <col min="4" max="10" width="8.7265625" style="43"/>
    <col min="11" max="11" width="9.1796875" style="43" customWidth="1"/>
    <col min="12" max="12" width="46.453125" style="43" customWidth="1"/>
    <col min="13" max="16384" width="8.7265625" style="43"/>
  </cols>
  <sheetData>
    <row r="1" spans="2:13">
      <c r="B1" s="39" t="s">
        <v>938</v>
      </c>
    </row>
    <row r="2" spans="2:13">
      <c r="B2" s="139" t="s">
        <v>1508</v>
      </c>
      <c r="C2" s="410"/>
      <c r="D2" s="139"/>
      <c r="E2" s="375"/>
      <c r="F2" s="139"/>
      <c r="G2" s="139"/>
      <c r="H2" s="176"/>
      <c r="I2" s="176"/>
      <c r="J2" s="176"/>
      <c r="K2" s="176"/>
    </row>
    <row r="3" spans="2:13" ht="15" thickBot="1">
      <c r="B3" s="373"/>
      <c r="C3" s="374"/>
      <c r="D3" s="139"/>
      <c r="E3" s="375"/>
      <c r="F3" s="139"/>
      <c r="G3" s="139"/>
      <c r="H3" s="176"/>
      <c r="I3" s="176"/>
      <c r="J3" s="176"/>
      <c r="K3" s="176"/>
    </row>
    <row r="4" spans="2:13" ht="15" thickBot="1">
      <c r="B4" s="1196"/>
      <c r="C4" s="1197"/>
      <c r="D4" s="1191" t="s">
        <v>199</v>
      </c>
      <c r="E4" s="1192"/>
      <c r="F4" s="1192"/>
      <c r="G4" s="1192"/>
      <c r="H4" s="1192"/>
      <c r="I4" s="1192"/>
      <c r="J4" s="1193"/>
      <c r="K4" s="1194" t="s">
        <v>200</v>
      </c>
    </row>
    <row r="5" spans="2:13" ht="222" thickBot="1">
      <c r="B5" s="1198"/>
      <c r="C5" s="1199"/>
      <c r="D5" s="353" t="s">
        <v>201</v>
      </c>
      <c r="E5" s="354" t="s">
        <v>204</v>
      </c>
      <c r="F5" s="354" t="s">
        <v>846</v>
      </c>
      <c r="G5" s="354" t="s">
        <v>845</v>
      </c>
      <c r="H5" s="354" t="s">
        <v>202</v>
      </c>
      <c r="I5" s="355" t="s">
        <v>203</v>
      </c>
      <c r="J5" s="356" t="s">
        <v>236</v>
      </c>
      <c r="K5" s="1195"/>
    </row>
    <row r="6" spans="2:13" ht="15" thickBot="1">
      <c r="B6" s="1200"/>
      <c r="C6" s="1201"/>
      <c r="D6" s="248" t="s">
        <v>777</v>
      </c>
      <c r="E6" s="250" t="s">
        <v>778</v>
      </c>
      <c r="F6" s="411" t="s">
        <v>779</v>
      </c>
      <c r="G6" s="412" t="s">
        <v>780</v>
      </c>
      <c r="H6" s="412" t="s">
        <v>781</v>
      </c>
      <c r="I6" s="250" t="s">
        <v>782</v>
      </c>
      <c r="J6" s="252" t="s">
        <v>806</v>
      </c>
      <c r="K6" s="413" t="s">
        <v>807</v>
      </c>
      <c r="M6" s="362" t="s">
        <v>1758</v>
      </c>
    </row>
    <row r="7" spans="2:13">
      <c r="B7" s="91" t="s">
        <v>444</v>
      </c>
      <c r="C7" s="158" t="s">
        <v>15</v>
      </c>
      <c r="D7" s="416">
        <v>0</v>
      </c>
      <c r="E7" s="417">
        <v>0</v>
      </c>
      <c r="F7" s="418">
        <v>0</v>
      </c>
      <c r="G7" s="378">
        <v>0</v>
      </c>
      <c r="H7" s="378">
        <v>0</v>
      </c>
      <c r="I7" s="417">
        <v>0</v>
      </c>
      <c r="J7" s="419">
        <v>0</v>
      </c>
      <c r="K7" s="381">
        <v>0</v>
      </c>
      <c r="L7" s="43" t="str">
        <f>IF(COUNTBLANK(D7:K7)=8,"",IF(AND(COUNTBLANK(D7:K7)=0,COUNT(D7:K7)=8), "Weryfikacja bieżącego wiersza OK", "Należy wypełnić wszystkie pola w bieżącym wierszu"))</f>
        <v>Weryfikacja bieżącego wiersza OK</v>
      </c>
      <c r="M7" s="62" t="str">
        <f>IF(I7="","",IF(ROUND(SUM(D7+E7-F7+G7+H7),2)=ROUND(I7,2),"OK","Błąd sumy częściowej"))</f>
        <v>OK</v>
      </c>
    </row>
    <row r="8" spans="2:13">
      <c r="B8" s="95" t="s">
        <v>445</v>
      </c>
      <c r="C8" s="159" t="s">
        <v>840</v>
      </c>
      <c r="D8" s="382">
        <v>0</v>
      </c>
      <c r="E8" s="383">
        <v>0</v>
      </c>
      <c r="F8" s="420">
        <v>0</v>
      </c>
      <c r="G8" s="383">
        <v>0</v>
      </c>
      <c r="H8" s="383">
        <v>0</v>
      </c>
      <c r="I8" s="385">
        <v>0</v>
      </c>
      <c r="J8" s="421">
        <v>0</v>
      </c>
      <c r="K8" s="387">
        <v>0</v>
      </c>
      <c r="L8" s="43" t="str">
        <f t="shared" ref="L8:L27" si="0">IF(COUNTBLANK(D8:K8)=8,"",IF(AND(COUNTBLANK(D8:K8)=0,COUNT(D8:K8)=8), "Weryfikacja bieżącego wiersza OK", "Należy wypełnić wszystkie pola w bieżącym wierszu"))</f>
        <v>Weryfikacja bieżącego wiersza OK</v>
      </c>
      <c r="M8" s="62" t="str">
        <f t="shared" ref="M8:M27" si="1">IF(I8="","",IF(ROUND(SUM(D8+E8-F8+G8+H8),2)=ROUND(I8,2),"OK","Błąd sumy częściowej"))</f>
        <v>OK</v>
      </c>
    </row>
    <row r="9" spans="2:13" ht="29">
      <c r="B9" s="95" t="s">
        <v>446</v>
      </c>
      <c r="C9" s="159" t="s">
        <v>233</v>
      </c>
      <c r="D9" s="382">
        <v>0</v>
      </c>
      <c r="E9" s="383">
        <v>0</v>
      </c>
      <c r="F9" s="420">
        <v>0</v>
      </c>
      <c r="G9" s="383">
        <v>0</v>
      </c>
      <c r="H9" s="383">
        <v>0</v>
      </c>
      <c r="I9" s="385">
        <v>0</v>
      </c>
      <c r="J9" s="421">
        <v>0</v>
      </c>
      <c r="K9" s="387">
        <v>0</v>
      </c>
      <c r="L9" s="43" t="str">
        <f t="shared" si="0"/>
        <v>Weryfikacja bieżącego wiersza OK</v>
      </c>
      <c r="M9" s="62" t="str">
        <f t="shared" si="1"/>
        <v>OK</v>
      </c>
    </row>
    <row r="10" spans="2:13" ht="29">
      <c r="B10" s="95" t="s">
        <v>447</v>
      </c>
      <c r="C10" s="159" t="s">
        <v>48</v>
      </c>
      <c r="D10" s="382">
        <v>0</v>
      </c>
      <c r="E10" s="383">
        <v>0</v>
      </c>
      <c r="F10" s="420">
        <v>0</v>
      </c>
      <c r="G10" s="383">
        <v>0</v>
      </c>
      <c r="H10" s="383">
        <v>0</v>
      </c>
      <c r="I10" s="385">
        <v>0</v>
      </c>
      <c r="J10" s="421">
        <v>0</v>
      </c>
      <c r="K10" s="387">
        <v>0</v>
      </c>
      <c r="L10" s="43" t="str">
        <f t="shared" si="0"/>
        <v>Weryfikacja bieżącego wiersza OK</v>
      </c>
      <c r="M10" s="62" t="str">
        <f t="shared" si="1"/>
        <v>OK</v>
      </c>
    </row>
    <row r="11" spans="2:13">
      <c r="B11" s="95" t="s">
        <v>448</v>
      </c>
      <c r="C11" s="159" t="s">
        <v>86</v>
      </c>
      <c r="D11" s="382">
        <v>0</v>
      </c>
      <c r="E11" s="383">
        <v>0</v>
      </c>
      <c r="F11" s="420">
        <v>0</v>
      </c>
      <c r="G11" s="383">
        <v>0</v>
      </c>
      <c r="H11" s="383">
        <v>0</v>
      </c>
      <c r="I11" s="385">
        <v>0</v>
      </c>
      <c r="J11" s="421">
        <v>0</v>
      </c>
      <c r="K11" s="387">
        <v>0</v>
      </c>
      <c r="L11" s="43" t="str">
        <f t="shared" si="0"/>
        <v>Weryfikacja bieżącego wiersza OK</v>
      </c>
      <c r="M11" s="62" t="str">
        <f t="shared" si="1"/>
        <v>OK</v>
      </c>
    </row>
    <row r="12" spans="2:13">
      <c r="B12" s="95" t="s">
        <v>449</v>
      </c>
      <c r="C12" s="160" t="s">
        <v>33</v>
      </c>
      <c r="D12" s="388">
        <v>0</v>
      </c>
      <c r="E12" s="385">
        <v>0</v>
      </c>
      <c r="F12" s="422">
        <v>0</v>
      </c>
      <c r="G12" s="385">
        <v>0</v>
      </c>
      <c r="H12" s="385">
        <v>0</v>
      </c>
      <c r="I12" s="385">
        <v>0</v>
      </c>
      <c r="J12" s="423">
        <v>0</v>
      </c>
      <c r="K12" s="391">
        <v>0</v>
      </c>
      <c r="L12" s="43" t="str">
        <f t="shared" si="0"/>
        <v>Weryfikacja bieżącego wiersza OK</v>
      </c>
      <c r="M12" s="62" t="str">
        <f t="shared" si="1"/>
        <v>OK</v>
      </c>
    </row>
    <row r="13" spans="2:13">
      <c r="B13" s="95" t="s">
        <v>450</v>
      </c>
      <c r="C13" s="159" t="s">
        <v>53</v>
      </c>
      <c r="D13" s="382">
        <v>0</v>
      </c>
      <c r="E13" s="383">
        <v>0</v>
      </c>
      <c r="F13" s="420">
        <v>0</v>
      </c>
      <c r="G13" s="383">
        <v>0</v>
      </c>
      <c r="H13" s="383">
        <v>0</v>
      </c>
      <c r="I13" s="385">
        <v>0</v>
      </c>
      <c r="J13" s="421">
        <v>0</v>
      </c>
      <c r="K13" s="387">
        <v>0</v>
      </c>
      <c r="L13" s="43" t="str">
        <f t="shared" si="0"/>
        <v>Weryfikacja bieżącego wiersza OK</v>
      </c>
      <c r="M13" s="62" t="str">
        <f t="shared" si="1"/>
        <v>OK</v>
      </c>
    </row>
    <row r="14" spans="2:13" ht="29">
      <c r="B14" s="95" t="s">
        <v>451</v>
      </c>
      <c r="C14" s="159" t="s">
        <v>54</v>
      </c>
      <c r="D14" s="382">
        <v>0</v>
      </c>
      <c r="E14" s="383">
        <v>0</v>
      </c>
      <c r="F14" s="420">
        <v>0</v>
      </c>
      <c r="G14" s="383">
        <v>0</v>
      </c>
      <c r="H14" s="383">
        <v>0</v>
      </c>
      <c r="I14" s="385">
        <v>0</v>
      </c>
      <c r="J14" s="421">
        <v>0</v>
      </c>
      <c r="K14" s="387">
        <v>0</v>
      </c>
      <c r="L14" s="43" t="str">
        <f t="shared" si="0"/>
        <v>Weryfikacja bieżącego wiersza OK</v>
      </c>
      <c r="M14" s="62" t="str">
        <f t="shared" si="1"/>
        <v>OK</v>
      </c>
    </row>
    <row r="15" spans="2:13">
      <c r="B15" s="95" t="s">
        <v>452</v>
      </c>
      <c r="C15" s="159" t="s">
        <v>840</v>
      </c>
      <c r="D15" s="382">
        <v>0</v>
      </c>
      <c r="E15" s="383">
        <v>0</v>
      </c>
      <c r="F15" s="420">
        <v>0</v>
      </c>
      <c r="G15" s="383">
        <v>0</v>
      </c>
      <c r="H15" s="383">
        <v>0</v>
      </c>
      <c r="I15" s="385">
        <v>0</v>
      </c>
      <c r="J15" s="421">
        <v>0</v>
      </c>
      <c r="K15" s="387">
        <v>0</v>
      </c>
      <c r="L15" s="43" t="str">
        <f t="shared" si="0"/>
        <v>Weryfikacja bieżącego wiersza OK</v>
      </c>
      <c r="M15" s="62" t="str">
        <f t="shared" si="1"/>
        <v>OK</v>
      </c>
    </row>
    <row r="16" spans="2:13" ht="29">
      <c r="B16" s="95" t="s">
        <v>453</v>
      </c>
      <c r="C16" s="159" t="s">
        <v>233</v>
      </c>
      <c r="D16" s="382">
        <v>0</v>
      </c>
      <c r="E16" s="383">
        <v>0</v>
      </c>
      <c r="F16" s="420">
        <v>0</v>
      </c>
      <c r="G16" s="383">
        <v>0</v>
      </c>
      <c r="H16" s="383">
        <v>0</v>
      </c>
      <c r="I16" s="385">
        <v>0</v>
      </c>
      <c r="J16" s="421">
        <v>0</v>
      </c>
      <c r="K16" s="387">
        <v>0</v>
      </c>
      <c r="L16" s="43" t="str">
        <f t="shared" si="0"/>
        <v>Weryfikacja bieżącego wiersza OK</v>
      </c>
      <c r="M16" s="62" t="str">
        <f t="shared" si="1"/>
        <v>OK</v>
      </c>
    </row>
    <row r="17" spans="2:13">
      <c r="B17" s="95" t="s">
        <v>454</v>
      </c>
      <c r="C17" s="161" t="s">
        <v>234</v>
      </c>
      <c r="D17" s="382">
        <v>0</v>
      </c>
      <c r="E17" s="383">
        <v>0</v>
      </c>
      <c r="F17" s="420">
        <v>0</v>
      </c>
      <c r="G17" s="383">
        <v>0</v>
      </c>
      <c r="H17" s="383">
        <v>0</v>
      </c>
      <c r="I17" s="385">
        <v>0</v>
      </c>
      <c r="J17" s="421">
        <v>0</v>
      </c>
      <c r="K17" s="387">
        <v>0</v>
      </c>
      <c r="L17" s="43" t="str">
        <f t="shared" si="0"/>
        <v>Weryfikacja bieżącego wiersza OK</v>
      </c>
      <c r="M17" s="62" t="str">
        <f t="shared" si="1"/>
        <v>OK</v>
      </c>
    </row>
    <row r="18" spans="2:13" ht="29">
      <c r="B18" s="95" t="s">
        <v>455</v>
      </c>
      <c r="C18" s="159" t="s">
        <v>48</v>
      </c>
      <c r="D18" s="382">
        <v>0</v>
      </c>
      <c r="E18" s="383">
        <v>0</v>
      </c>
      <c r="F18" s="420">
        <v>0</v>
      </c>
      <c r="G18" s="383">
        <v>0</v>
      </c>
      <c r="H18" s="383">
        <v>0</v>
      </c>
      <c r="I18" s="385">
        <v>0</v>
      </c>
      <c r="J18" s="421">
        <v>0</v>
      </c>
      <c r="K18" s="387">
        <v>0</v>
      </c>
      <c r="L18" s="43" t="str">
        <f t="shared" si="0"/>
        <v>Weryfikacja bieżącego wiersza OK</v>
      </c>
      <c r="M18" s="62" t="str">
        <f t="shared" si="1"/>
        <v>OK</v>
      </c>
    </row>
    <row r="19" spans="2:13">
      <c r="B19" s="95" t="s">
        <v>456</v>
      </c>
      <c r="C19" s="159" t="s">
        <v>86</v>
      </c>
      <c r="D19" s="382">
        <v>0</v>
      </c>
      <c r="E19" s="383">
        <v>0</v>
      </c>
      <c r="F19" s="420">
        <v>0</v>
      </c>
      <c r="G19" s="383">
        <v>0</v>
      </c>
      <c r="H19" s="383">
        <v>0</v>
      </c>
      <c r="I19" s="385">
        <v>0</v>
      </c>
      <c r="J19" s="421">
        <v>0</v>
      </c>
      <c r="K19" s="387">
        <v>0</v>
      </c>
      <c r="L19" s="43" t="str">
        <f t="shared" si="0"/>
        <v>Weryfikacja bieżącego wiersza OK</v>
      </c>
      <c r="M19" s="62" t="str">
        <f t="shared" si="1"/>
        <v>OK</v>
      </c>
    </row>
    <row r="20" spans="2:13" ht="29">
      <c r="B20" s="95" t="s">
        <v>457</v>
      </c>
      <c r="C20" s="77" t="s">
        <v>36</v>
      </c>
      <c r="D20" s="388">
        <v>0</v>
      </c>
      <c r="E20" s="385">
        <v>0</v>
      </c>
      <c r="F20" s="422">
        <v>0</v>
      </c>
      <c r="G20" s="385">
        <v>0</v>
      </c>
      <c r="H20" s="385">
        <v>0</v>
      </c>
      <c r="I20" s="385">
        <v>0</v>
      </c>
      <c r="J20" s="423">
        <v>0</v>
      </c>
      <c r="K20" s="391">
        <v>0</v>
      </c>
      <c r="L20" s="43" t="str">
        <f t="shared" si="0"/>
        <v>Weryfikacja bieżącego wiersza OK</v>
      </c>
      <c r="M20" s="62" t="str">
        <f t="shared" si="1"/>
        <v>OK</v>
      </c>
    </row>
    <row r="21" spans="2:13">
      <c r="B21" s="95" t="s">
        <v>458</v>
      </c>
      <c r="C21" s="159" t="s">
        <v>840</v>
      </c>
      <c r="D21" s="382">
        <v>0</v>
      </c>
      <c r="E21" s="383">
        <v>0</v>
      </c>
      <c r="F21" s="420">
        <v>0</v>
      </c>
      <c r="G21" s="383">
        <v>0</v>
      </c>
      <c r="H21" s="383">
        <v>0</v>
      </c>
      <c r="I21" s="385">
        <v>0</v>
      </c>
      <c r="J21" s="421">
        <v>0</v>
      </c>
      <c r="K21" s="387">
        <v>0</v>
      </c>
      <c r="L21" s="43" t="str">
        <f t="shared" si="0"/>
        <v>Weryfikacja bieżącego wiersza OK</v>
      </c>
      <c r="M21" s="62" t="str">
        <f t="shared" si="1"/>
        <v>OK</v>
      </c>
    </row>
    <row r="22" spans="2:13" ht="29">
      <c r="B22" s="95" t="s">
        <v>459</v>
      </c>
      <c r="C22" s="159" t="s">
        <v>54</v>
      </c>
      <c r="D22" s="382">
        <v>0</v>
      </c>
      <c r="E22" s="383">
        <v>0</v>
      </c>
      <c r="F22" s="420">
        <v>0</v>
      </c>
      <c r="G22" s="383">
        <v>0</v>
      </c>
      <c r="H22" s="383">
        <v>0</v>
      </c>
      <c r="I22" s="385">
        <v>0</v>
      </c>
      <c r="J22" s="421">
        <v>0</v>
      </c>
      <c r="K22" s="387">
        <v>0</v>
      </c>
      <c r="L22" s="43" t="str">
        <f t="shared" si="0"/>
        <v>Weryfikacja bieżącego wiersza OK</v>
      </c>
      <c r="M22" s="62" t="str">
        <f t="shared" si="1"/>
        <v>OK</v>
      </c>
    </row>
    <row r="23" spans="2:13" ht="29">
      <c r="B23" s="95" t="s">
        <v>460</v>
      </c>
      <c r="C23" s="159" t="s">
        <v>233</v>
      </c>
      <c r="D23" s="382">
        <v>0</v>
      </c>
      <c r="E23" s="383">
        <v>0</v>
      </c>
      <c r="F23" s="420">
        <v>0</v>
      </c>
      <c r="G23" s="383">
        <v>0</v>
      </c>
      <c r="H23" s="383">
        <v>0</v>
      </c>
      <c r="I23" s="385">
        <v>0</v>
      </c>
      <c r="J23" s="421">
        <v>0</v>
      </c>
      <c r="K23" s="387">
        <v>0</v>
      </c>
      <c r="L23" s="43" t="str">
        <f t="shared" si="0"/>
        <v>Weryfikacja bieżącego wiersza OK</v>
      </c>
      <c r="M23" s="62" t="str">
        <f t="shared" si="1"/>
        <v>OK</v>
      </c>
    </row>
    <row r="24" spans="2:13">
      <c r="B24" s="95" t="s">
        <v>461</v>
      </c>
      <c r="C24" s="161" t="s">
        <v>234</v>
      </c>
      <c r="D24" s="382">
        <v>0</v>
      </c>
      <c r="E24" s="383">
        <v>0</v>
      </c>
      <c r="F24" s="383">
        <v>0</v>
      </c>
      <c r="G24" s="424">
        <v>0</v>
      </c>
      <c r="H24" s="383">
        <v>0</v>
      </c>
      <c r="I24" s="385">
        <v>0</v>
      </c>
      <c r="J24" s="424">
        <v>0</v>
      </c>
      <c r="K24" s="382">
        <v>0</v>
      </c>
      <c r="L24" s="43" t="str">
        <f t="shared" si="0"/>
        <v>Weryfikacja bieżącego wiersza OK</v>
      </c>
      <c r="M24" s="62" t="str">
        <f t="shared" si="1"/>
        <v>OK</v>
      </c>
    </row>
    <row r="25" spans="2:13" ht="29">
      <c r="B25" s="95" t="s">
        <v>462</v>
      </c>
      <c r="C25" s="159" t="s">
        <v>48</v>
      </c>
      <c r="D25" s="382">
        <v>0</v>
      </c>
      <c r="E25" s="383">
        <v>0</v>
      </c>
      <c r="F25" s="383">
        <v>0</v>
      </c>
      <c r="G25" s="424">
        <v>0</v>
      </c>
      <c r="H25" s="383">
        <v>0</v>
      </c>
      <c r="I25" s="385">
        <v>0</v>
      </c>
      <c r="J25" s="424">
        <v>0</v>
      </c>
      <c r="K25" s="382">
        <v>0</v>
      </c>
      <c r="L25" s="43" t="str">
        <f t="shared" si="0"/>
        <v>Weryfikacja bieżącego wiersza OK</v>
      </c>
      <c r="M25" s="62" t="str">
        <f t="shared" si="1"/>
        <v>OK</v>
      </c>
    </row>
    <row r="26" spans="2:13" ht="15" thickBot="1">
      <c r="B26" s="119" t="s">
        <v>463</v>
      </c>
      <c r="C26" s="414" t="s">
        <v>86</v>
      </c>
      <c r="D26" s="425">
        <v>0</v>
      </c>
      <c r="E26" s="426">
        <v>0</v>
      </c>
      <c r="F26" s="427">
        <v>0</v>
      </c>
      <c r="G26" s="428">
        <v>0</v>
      </c>
      <c r="H26" s="426">
        <v>0</v>
      </c>
      <c r="I26" s="393">
        <v>0</v>
      </c>
      <c r="J26" s="428">
        <v>0</v>
      </c>
      <c r="K26" s="425">
        <v>0</v>
      </c>
      <c r="L26" s="43" t="str">
        <f t="shared" si="0"/>
        <v>Weryfikacja bieżącego wiersza OK</v>
      </c>
      <c r="M26" s="62" t="str">
        <f t="shared" si="1"/>
        <v>OK</v>
      </c>
    </row>
    <row r="27" spans="2:13" ht="15" thickBot="1">
      <c r="B27" s="415" t="s">
        <v>464</v>
      </c>
      <c r="C27" s="195" t="s">
        <v>52</v>
      </c>
      <c r="D27" s="397">
        <v>0</v>
      </c>
      <c r="E27" s="398">
        <v>0</v>
      </c>
      <c r="F27" s="429">
        <v>0</v>
      </c>
      <c r="G27" s="400">
        <v>0</v>
      </c>
      <c r="H27" s="430">
        <v>0</v>
      </c>
      <c r="I27" s="398">
        <v>0</v>
      </c>
      <c r="J27" s="431">
        <v>0</v>
      </c>
      <c r="K27" s="432">
        <v>0</v>
      </c>
      <c r="L27" s="43" t="str">
        <f t="shared" si="0"/>
        <v>Weryfikacja bieżącego wiersza OK</v>
      </c>
      <c r="M27" s="62" t="str">
        <f t="shared" si="1"/>
        <v>OK</v>
      </c>
    </row>
    <row r="29" spans="2:13">
      <c r="C29" s="38" t="s">
        <v>1758</v>
      </c>
      <c r="D29" s="38"/>
      <c r="E29" s="38"/>
      <c r="F29" s="38"/>
      <c r="G29" s="38"/>
      <c r="H29" s="38"/>
      <c r="I29" s="38"/>
      <c r="J29" s="38"/>
      <c r="K29" s="38"/>
    </row>
    <row r="30" spans="2:13">
      <c r="C30" s="38" t="s">
        <v>444</v>
      </c>
      <c r="D30" s="62" t="str">
        <f>IF(D7="","",IF(ROUND(SUM(D8:D11),2)=ROUND(D7,2),"OK","Błąd sumy częściowej"))</f>
        <v>OK</v>
      </c>
      <c r="E30" s="62" t="str">
        <f t="shared" ref="E30:K30" si="2">IF(E7="","",IF(ROUND(SUM(E8:E11),2)=ROUND(E7,2),"OK","Błąd sumy częściowej"))</f>
        <v>OK</v>
      </c>
      <c r="F30" s="62" t="str">
        <f t="shared" si="2"/>
        <v>OK</v>
      </c>
      <c r="G30" s="62" t="str">
        <f t="shared" si="2"/>
        <v>OK</v>
      </c>
      <c r="H30" s="62" t="str">
        <f t="shared" si="2"/>
        <v>OK</v>
      </c>
      <c r="I30" s="62" t="str">
        <f t="shared" si="2"/>
        <v>OK</v>
      </c>
      <c r="J30" s="62" t="str">
        <f t="shared" si="2"/>
        <v>OK</v>
      </c>
      <c r="K30" s="62" t="str">
        <f t="shared" si="2"/>
        <v>OK</v>
      </c>
    </row>
    <row r="31" spans="2:13">
      <c r="C31" s="38" t="s">
        <v>449</v>
      </c>
      <c r="D31" s="62" t="str">
        <f>IF(D12="","",IF(ROUND(SUM(D13+D14+D15+D16+D18+D19),2)=ROUND(D12,2),"OK","Błąd sumy częściowej"))</f>
        <v>OK</v>
      </c>
      <c r="E31" s="62" t="str">
        <f t="shared" ref="E31:K31" si="3">IF(E12="","",IF(ROUND(SUM(E13+E14+E15+E16+E18+E19),2)=ROUND(E12,2),"OK","Błąd sumy częściowej"))</f>
        <v>OK</v>
      </c>
      <c r="F31" s="62" t="str">
        <f t="shared" si="3"/>
        <v>OK</v>
      </c>
      <c r="G31" s="62" t="str">
        <f t="shared" si="3"/>
        <v>OK</v>
      </c>
      <c r="H31" s="62" t="str">
        <f t="shared" si="3"/>
        <v>OK</v>
      </c>
      <c r="I31" s="62" t="str">
        <f t="shared" si="3"/>
        <v>OK</v>
      </c>
      <c r="J31" s="62" t="str">
        <f t="shared" si="3"/>
        <v>OK</v>
      </c>
      <c r="K31" s="62" t="str">
        <f t="shared" si="3"/>
        <v>OK</v>
      </c>
    </row>
    <row r="32" spans="2:13">
      <c r="C32" s="38" t="s">
        <v>457</v>
      </c>
      <c r="D32" s="62" t="str">
        <f>IF(D20="","",IF(ROUND(SUM(D21+D22+D23+D25+D26),2)=ROUND(D20,2),"OK","Błąd sumy częściowej"))</f>
        <v>OK</v>
      </c>
      <c r="E32" s="62" t="str">
        <f t="shared" ref="E32:K32" si="4">IF(E20="","",IF(ROUND(SUM(E21+E22+E23+E25+E26),2)=ROUND(E20,2),"OK","Błąd sumy częściowej"))</f>
        <v>OK</v>
      </c>
      <c r="F32" s="62" t="str">
        <f t="shared" si="4"/>
        <v>OK</v>
      </c>
      <c r="G32" s="62" t="str">
        <f t="shared" si="4"/>
        <v>OK</v>
      </c>
      <c r="H32" s="62" t="str">
        <f t="shared" si="4"/>
        <v>OK</v>
      </c>
      <c r="I32" s="62" t="str">
        <f t="shared" si="4"/>
        <v>OK</v>
      </c>
      <c r="J32" s="62" t="str">
        <f t="shared" si="4"/>
        <v>OK</v>
      </c>
      <c r="K32" s="62" t="str">
        <f t="shared" si="4"/>
        <v>OK</v>
      </c>
    </row>
    <row r="33" spans="3:11">
      <c r="C33" s="38" t="s">
        <v>464</v>
      </c>
      <c r="D33" s="62" t="str">
        <f>IF(D27="","",IF(ROUND(SUM(D7+D12+D20),2)=ROUND(D27,2),"OK","Błąd sumy częściowej"))</f>
        <v>OK</v>
      </c>
      <c r="E33" s="62" t="str">
        <f t="shared" ref="E33:K33" si="5">IF(E27="","",IF(ROUND(SUM(E7+E12+E20),2)=ROUND(E27,2),"OK","Błąd sumy częściowej"))</f>
        <v>OK</v>
      </c>
      <c r="F33" s="62" t="str">
        <f t="shared" si="5"/>
        <v>OK</v>
      </c>
      <c r="G33" s="62" t="str">
        <f t="shared" si="5"/>
        <v>OK</v>
      </c>
      <c r="H33" s="62" t="str">
        <f t="shared" si="5"/>
        <v>OK</v>
      </c>
      <c r="I33" s="62" t="str">
        <f t="shared" si="5"/>
        <v>OK</v>
      </c>
      <c r="J33" s="62" t="str">
        <f t="shared" si="5"/>
        <v>OK</v>
      </c>
      <c r="K33" s="62" t="str">
        <f t="shared" si="5"/>
        <v>OK</v>
      </c>
    </row>
    <row r="34" spans="3:11">
      <c r="C34" s="43" t="s">
        <v>1759</v>
      </c>
      <c r="D34" s="62" t="str">
        <f>IF(COUNTBLANK(L7:L27)=21,"",IF(AND(COUNTIF(L7:L27,"Weryfikacja bieżącego wiersza OK")=21,COUNTIF(M7:M27,"OK")=21,COUNTIF(D30:K33,"OK")=32),"Arkusz jest zwalidowany poprawnie","Arkusz jest niepoprawny"))</f>
        <v>Arkusz jest zwalidowany poprawnie</v>
      </c>
    </row>
  </sheetData>
  <sheetProtection algorithmName="SHA-512" hashValue="vjcPnRtw+HbnBto7Aoxxmwja6m51oZVC3Vg8mwFd8DmmIwh0Yv4yDmrXxASTJFVOVbxPzLyfwY+Hn9RPsm6i+w==" saltValue="bjbib2lwF7MYAU1UKUqGcQ==" spinCount="100000" sheet="1" objects="1" scenarios="1"/>
  <mergeCells count="3">
    <mergeCell ref="B4:C6"/>
    <mergeCell ref="D4:J4"/>
    <mergeCell ref="K4:K5"/>
  </mergeCells>
  <conditionalFormatting sqref="L7">
    <cfRule type="containsText" dxfId="291" priority="9" operator="containsText" text="Należy">
      <formula>NOT(ISERROR(SEARCH("Należy",L7)))</formula>
    </cfRule>
    <cfRule type="containsText" dxfId="290" priority="10" operator="containsText" text="Weryfikacja bieżącego wiersza OK">
      <formula>NOT(ISERROR(SEARCH("Weryfikacja bieżącego wiersza OK",L7)))</formula>
    </cfRule>
  </conditionalFormatting>
  <conditionalFormatting sqref="L8:L27">
    <cfRule type="containsText" dxfId="289" priority="7" operator="containsText" text="Należy">
      <formula>NOT(ISERROR(SEARCH("Należy",L8)))</formula>
    </cfRule>
    <cfRule type="containsText" dxfId="288" priority="8" operator="containsText" text="Weryfikacja bieżącego wiersza OK">
      <formula>NOT(ISERROR(SEARCH("Weryfikacja bieżącego wiersza OK",L8)))</formula>
    </cfRule>
  </conditionalFormatting>
  <conditionalFormatting sqref="D30:K30">
    <cfRule type="containsText" dxfId="287" priority="6" operator="containsText" text="OK">
      <formula>NOT(ISERROR(SEARCH("OK",D30)))</formula>
    </cfRule>
  </conditionalFormatting>
  <conditionalFormatting sqref="D31:K31">
    <cfRule type="containsText" dxfId="286" priority="5" operator="containsText" text="OK">
      <formula>NOT(ISERROR(SEARCH("OK",D31)))</formula>
    </cfRule>
  </conditionalFormatting>
  <conditionalFormatting sqref="D32:K32">
    <cfRule type="containsText" dxfId="285" priority="4" operator="containsText" text="OK">
      <formula>NOT(ISERROR(SEARCH("OK",D32)))</formula>
    </cfRule>
  </conditionalFormatting>
  <conditionalFormatting sqref="D33:K33">
    <cfRule type="containsText" dxfId="284" priority="3" operator="containsText" text="OK">
      <formula>NOT(ISERROR(SEARCH("OK",D33)))</formula>
    </cfRule>
  </conditionalFormatting>
  <conditionalFormatting sqref="M7:M27">
    <cfRule type="containsText" dxfId="283" priority="2" operator="containsText" text="OK">
      <formula>NOT(ISERROR(SEARCH("OK",M7)))</formula>
    </cfRule>
  </conditionalFormatting>
  <conditionalFormatting sqref="D34">
    <cfRule type="containsText" dxfId="282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B1:G30"/>
  <sheetViews>
    <sheetView view="pageBreakPreview" zoomScale="120" zoomScaleNormal="100" zoomScaleSheetLayoutView="120" workbookViewId="0">
      <selection activeCell="D6" sqref="D6:E15"/>
    </sheetView>
  </sheetViews>
  <sheetFormatPr defaultColWidth="9.1796875" defaultRowHeight="10"/>
  <cols>
    <col min="1" max="1" width="9.1796875" style="136" customWidth="1"/>
    <col min="2" max="2" width="9" style="136" customWidth="1"/>
    <col min="3" max="3" width="55.7265625" style="136" customWidth="1"/>
    <col min="4" max="4" width="24.453125" style="443" customWidth="1"/>
    <col min="5" max="5" width="22" style="136" customWidth="1"/>
    <col min="6" max="6" width="20.453125" style="136" customWidth="1"/>
    <col min="7" max="7" width="18.26953125" style="136" customWidth="1"/>
    <col min="8" max="16384" width="9.1796875" style="136"/>
  </cols>
  <sheetData>
    <row r="1" spans="2:7" ht="18.75" customHeight="1">
      <c r="B1" s="39" t="s">
        <v>938</v>
      </c>
      <c r="C1" s="61"/>
      <c r="D1" s="39"/>
      <c r="E1" s="61"/>
      <c r="F1" s="61"/>
      <c r="G1" s="61"/>
    </row>
    <row r="2" spans="2:7" ht="18.75" customHeight="1">
      <c r="B2" s="38" t="s">
        <v>465</v>
      </c>
      <c r="C2" s="61"/>
      <c r="D2" s="38"/>
      <c r="E2" s="61"/>
      <c r="F2" s="61"/>
      <c r="G2" s="61"/>
    </row>
    <row r="3" spans="2:7" ht="15" thickBot="1">
      <c r="B3" s="61"/>
      <c r="C3" s="61"/>
      <c r="D3" s="109"/>
      <c r="E3" s="61"/>
      <c r="F3" s="61"/>
      <c r="G3" s="61"/>
    </row>
    <row r="4" spans="2:7" ht="18" customHeight="1" thickBot="1">
      <c r="B4" s="1202"/>
      <c r="C4" s="1203"/>
      <c r="D4" s="433" t="s">
        <v>85</v>
      </c>
      <c r="E4" s="434" t="s">
        <v>117</v>
      </c>
      <c r="F4" s="61"/>
      <c r="G4" s="61"/>
    </row>
    <row r="5" spans="2:7" ht="15" thickBot="1">
      <c r="B5" s="1204"/>
      <c r="C5" s="1205"/>
      <c r="D5" s="435" t="s">
        <v>777</v>
      </c>
      <c r="E5" s="436" t="s">
        <v>778</v>
      </c>
      <c r="F5" s="61"/>
      <c r="G5" s="61"/>
    </row>
    <row r="6" spans="2:7" ht="14.5">
      <c r="B6" s="437" t="s">
        <v>466</v>
      </c>
      <c r="C6" s="438" t="s">
        <v>118</v>
      </c>
      <c r="D6" s="130">
        <v>0</v>
      </c>
      <c r="E6" s="444">
        <v>0</v>
      </c>
      <c r="F6" s="43" t="str">
        <f>IF(COUNTBLANK(D6:E6)=2,"",IF(AND(COUNTBLANK(D6:E6)=0,COUNT(D6:E6)=2), "Weryfikacja bieżącego wiersza OK", "Należy wypełnić wszystkie pola w bieżącym wierszu"))</f>
        <v>Weryfikacja bieżącego wiersza OK</v>
      </c>
      <c r="G6" s="61"/>
    </row>
    <row r="7" spans="2:7" ht="24" customHeight="1">
      <c r="B7" s="439" t="s">
        <v>467</v>
      </c>
      <c r="C7" s="96" t="s">
        <v>246</v>
      </c>
      <c r="D7" s="105">
        <v>0</v>
      </c>
      <c r="E7" s="105">
        <v>0</v>
      </c>
      <c r="F7" s="43" t="str">
        <f t="shared" ref="F7:F15" si="0">IF(COUNTBLANK(D7:E7)=2,"",IF(AND(COUNTBLANK(D7:E7)=0,COUNT(D7:E7)=2), "Weryfikacja bieżącego wiersza OK", "Należy wypełnić wszystkie pola w bieżącym wierszu"))</f>
        <v>Weryfikacja bieżącego wiersza OK</v>
      </c>
      <c r="G7" s="61"/>
    </row>
    <row r="8" spans="2:7" ht="21" customHeight="1">
      <c r="B8" s="439" t="s">
        <v>468</v>
      </c>
      <c r="C8" s="96" t="s">
        <v>196</v>
      </c>
      <c r="D8" s="105">
        <v>0</v>
      </c>
      <c r="E8" s="105">
        <v>0</v>
      </c>
      <c r="F8" s="43" t="str">
        <f t="shared" si="0"/>
        <v>Weryfikacja bieżącego wiersza OK</v>
      </c>
      <c r="G8" s="61"/>
    </row>
    <row r="9" spans="2:7" ht="14.5">
      <c r="B9" s="439" t="s">
        <v>469</v>
      </c>
      <c r="C9" s="124" t="s">
        <v>119</v>
      </c>
      <c r="D9" s="132">
        <v>0</v>
      </c>
      <c r="E9" s="445">
        <v>0</v>
      </c>
      <c r="F9" s="43" t="str">
        <f t="shared" si="0"/>
        <v>Weryfikacja bieżącego wiersza OK</v>
      </c>
      <c r="G9" s="61"/>
    </row>
    <row r="10" spans="2:7" ht="22.5" customHeight="1">
      <c r="B10" s="439" t="s">
        <v>470</v>
      </c>
      <c r="C10" s="96" t="s">
        <v>197</v>
      </c>
      <c r="D10" s="133">
        <v>0</v>
      </c>
      <c r="E10" s="446">
        <v>0</v>
      </c>
      <c r="F10" s="43" t="str">
        <f t="shared" si="0"/>
        <v>Weryfikacja bieżącego wiersza OK</v>
      </c>
      <c r="G10" s="61"/>
    </row>
    <row r="11" spans="2:7" ht="20.25" customHeight="1">
      <c r="B11" s="439" t="s">
        <v>471</v>
      </c>
      <c r="C11" s="96" t="s">
        <v>198</v>
      </c>
      <c r="D11" s="133">
        <v>0</v>
      </c>
      <c r="E11" s="446">
        <v>0</v>
      </c>
      <c r="F11" s="43" t="str">
        <f t="shared" si="0"/>
        <v>Weryfikacja bieżącego wiersza OK</v>
      </c>
      <c r="G11" s="61"/>
    </row>
    <row r="12" spans="2:7" ht="14.5">
      <c r="B12" s="439" t="s">
        <v>472</v>
      </c>
      <c r="C12" s="124" t="s">
        <v>18</v>
      </c>
      <c r="D12" s="132">
        <v>0</v>
      </c>
      <c r="E12" s="445">
        <v>0</v>
      </c>
      <c r="F12" s="43" t="str">
        <f t="shared" si="0"/>
        <v>Weryfikacja bieżącego wiersza OK</v>
      </c>
      <c r="G12" s="61"/>
    </row>
    <row r="13" spans="2:7" ht="43.5">
      <c r="B13" s="439" t="s">
        <v>473</v>
      </c>
      <c r="C13" s="96" t="s">
        <v>237</v>
      </c>
      <c r="D13" s="105">
        <v>0</v>
      </c>
      <c r="E13" s="105">
        <v>0</v>
      </c>
      <c r="F13" s="43" t="str">
        <f t="shared" si="0"/>
        <v>Weryfikacja bieżącego wiersza OK</v>
      </c>
      <c r="G13" s="61"/>
    </row>
    <row r="14" spans="2:7" ht="23.25" customHeight="1" thickBot="1">
      <c r="B14" s="440" t="s">
        <v>474</v>
      </c>
      <c r="C14" s="96" t="s">
        <v>196</v>
      </c>
      <c r="D14" s="131">
        <v>0</v>
      </c>
      <c r="E14" s="131">
        <v>0</v>
      </c>
      <c r="F14" s="43" t="str">
        <f t="shared" si="0"/>
        <v>Weryfikacja bieżącego wiersza OK</v>
      </c>
      <c r="G14" s="61"/>
    </row>
    <row r="15" spans="2:7" ht="15" thickBot="1">
      <c r="B15" s="441" t="s">
        <v>475</v>
      </c>
      <c r="C15" s="195" t="s">
        <v>52</v>
      </c>
      <c r="D15" s="107">
        <v>0</v>
      </c>
      <c r="E15" s="107">
        <v>0</v>
      </c>
      <c r="F15" s="43" t="str">
        <f t="shared" si="0"/>
        <v>Weryfikacja bieżącego wiersza OK</v>
      </c>
      <c r="G15" s="61"/>
    </row>
    <row r="16" spans="2:7" ht="14.5">
      <c r="B16" s="117"/>
      <c r="C16" s="117"/>
      <c r="D16" s="442"/>
      <c r="E16" s="61"/>
      <c r="F16" s="61"/>
      <c r="G16" s="61"/>
    </row>
    <row r="17" spans="3:7" ht="14.5">
      <c r="C17" s="61" t="s">
        <v>1758</v>
      </c>
      <c r="D17" s="61"/>
      <c r="E17" s="61"/>
      <c r="F17" s="61"/>
      <c r="G17" s="61"/>
    </row>
    <row r="18" spans="3:7" ht="14.5">
      <c r="C18" s="61" t="s">
        <v>466</v>
      </c>
      <c r="D18" s="62" t="str">
        <f>IF(D6="","",IF(ROUND(SUM(D7:D8),2)=ROUND(D6,2),"OK","Błąd sumy częściowej"))</f>
        <v>OK</v>
      </c>
      <c r="E18" s="62" t="str">
        <f>IF(E6="","",IF(ROUND(SUM(E7:E8),2)=ROUND(E6,2),"OK","Błąd sumy częściowej"))</f>
        <v>OK</v>
      </c>
      <c r="F18" s="61"/>
      <c r="G18" s="61"/>
    </row>
    <row r="19" spans="3:7" ht="14.5">
      <c r="C19" s="61" t="s">
        <v>469</v>
      </c>
      <c r="D19" s="62" t="str">
        <f>IF(D9="","",IF(ROUND(SUM(D10:D11),2)=ROUND(D9,2),"OK","Błąd sumy częściowej"))</f>
        <v>OK</v>
      </c>
      <c r="E19" s="62" t="str">
        <f>IF(E9="","",IF(ROUND(SUM(E10:E11),2)=ROUND(E9,2),"OK","Błąd sumy częściowej"))</f>
        <v>OK</v>
      </c>
      <c r="F19" s="61"/>
      <c r="G19" s="61"/>
    </row>
    <row r="20" spans="3:7" ht="14.5">
      <c r="C20" s="61" t="s">
        <v>472</v>
      </c>
      <c r="D20" s="62" t="str">
        <f>IF(D12="","",IF(ROUND(SUM(D13:D14),2)=ROUND(D12,2),"OK","Błąd sumy częściowej"))</f>
        <v>OK</v>
      </c>
      <c r="E20" s="62" t="str">
        <f>IF(E12="","",IF(ROUND(SUM(E13:E14),2)=ROUND(E12,2),"OK","Błąd sumy częściowej"))</f>
        <v>OK</v>
      </c>
      <c r="F20" s="61"/>
      <c r="G20" s="61"/>
    </row>
    <row r="21" spans="3:7" ht="14.5">
      <c r="C21" s="61" t="s">
        <v>475</v>
      </c>
      <c r="D21" s="62" t="str">
        <f>IF(D15="","",IF(ROUND(SUM(D6+D9+D12),2)=ROUND(D15,2),"OK","Błąd sumy częściowej"))</f>
        <v>OK</v>
      </c>
      <c r="E21" s="62" t="str">
        <f>IF(E15="","",IF(ROUND(SUM(E6+E9+E12),2)=ROUND(E15,2),"OK","Błąd sumy częściowej"))</f>
        <v>OK</v>
      </c>
      <c r="F21" s="61"/>
      <c r="G21" s="61"/>
    </row>
    <row r="22" spans="3:7" ht="16.5" customHeight="1">
      <c r="C22" s="61" t="s">
        <v>1759</v>
      </c>
      <c r="D22" s="62" t="str">
        <f>IF(COUNTBLANK(F6:F15)=10,"",IF(AND(COUNTIF(F6:F15,"Weryfikacja bieżącego wiersza OK")=10,COUNTIF(D18:E21,"OK")=8),"Arkusz jest zwalidowany poprawnie","Arkusz jest niepoprawny"))</f>
        <v>Arkusz jest zwalidowany poprawnie</v>
      </c>
      <c r="F22" s="61"/>
      <c r="G22" s="61"/>
    </row>
    <row r="23" spans="3:7" ht="19.5" customHeight="1">
      <c r="D23" s="136"/>
      <c r="F23" s="61"/>
      <c r="G23" s="61"/>
    </row>
    <row r="24" spans="3:7" ht="14.5">
      <c r="D24" s="136"/>
      <c r="F24" s="61"/>
      <c r="G24" s="61"/>
    </row>
    <row r="25" spans="3:7" ht="20.25" customHeight="1">
      <c r="D25" s="136"/>
      <c r="F25" s="61"/>
      <c r="G25" s="61"/>
    </row>
    <row r="26" spans="3:7" ht="21" customHeight="1">
      <c r="D26" s="136"/>
      <c r="F26" s="61"/>
      <c r="G26" s="61"/>
    </row>
    <row r="27" spans="3:7" ht="14.5">
      <c r="D27" s="136"/>
      <c r="F27" s="61"/>
      <c r="G27" s="61"/>
    </row>
    <row r="28" spans="3:7" ht="14.5">
      <c r="D28" s="136"/>
      <c r="F28" s="61"/>
      <c r="G28" s="61"/>
    </row>
    <row r="29" spans="3:7" ht="24.75" customHeight="1">
      <c r="D29" s="136"/>
      <c r="F29" s="61"/>
      <c r="G29" s="61"/>
    </row>
    <row r="30" spans="3:7">
      <c r="D30" s="136"/>
    </row>
  </sheetData>
  <sheetProtection algorithmName="SHA-512" hashValue="t4wJ0wvFsHugFmwogfcCn2JDWs+C2cUa53upvGkleWAut5yZq6uYB83krJXbvyq220won6AW4TlhxDYfiLNVng==" saltValue="dvhZ+4F4a0yDd+5Y808X6A==" spinCount="100000" sheet="1" objects="1" scenarios="1"/>
  <mergeCells count="1">
    <mergeCell ref="B4:C5"/>
  </mergeCells>
  <conditionalFormatting sqref="F6">
    <cfRule type="containsText" dxfId="281" priority="8" operator="containsText" text="Należy">
      <formula>NOT(ISERROR(SEARCH("Należy",F6)))</formula>
    </cfRule>
    <cfRule type="containsText" dxfId="280" priority="9" operator="containsText" text="Weryfikacja bieżącego wiersza OK">
      <formula>NOT(ISERROR(SEARCH("Weryfikacja bieżącego wiersza OK",F6)))</formula>
    </cfRule>
  </conditionalFormatting>
  <conditionalFormatting sqref="F7:F15">
    <cfRule type="containsText" dxfId="279" priority="6" operator="containsText" text="Należy">
      <formula>NOT(ISERROR(SEARCH("Należy",F7)))</formula>
    </cfRule>
    <cfRule type="containsText" dxfId="278" priority="7" operator="containsText" text="Weryfikacja bieżącego wiersza OK">
      <formula>NOT(ISERROR(SEARCH("Weryfikacja bieżącego wiersza OK",F7)))</formula>
    </cfRule>
  </conditionalFormatting>
  <conditionalFormatting sqref="D18:E18">
    <cfRule type="containsText" dxfId="277" priority="5" operator="containsText" text="OK">
      <formula>NOT(ISERROR(SEARCH("OK",D18)))</formula>
    </cfRule>
  </conditionalFormatting>
  <conditionalFormatting sqref="D19:E19">
    <cfRule type="containsText" dxfId="276" priority="4" operator="containsText" text="OK">
      <formula>NOT(ISERROR(SEARCH("OK",D19)))</formula>
    </cfRule>
  </conditionalFormatting>
  <conditionalFormatting sqref="D20:E20">
    <cfRule type="containsText" dxfId="275" priority="3" operator="containsText" text="OK">
      <formula>NOT(ISERROR(SEARCH("OK",D20)))</formula>
    </cfRule>
  </conditionalFormatting>
  <conditionalFormatting sqref="D21:E21">
    <cfRule type="containsText" dxfId="274" priority="2" operator="containsText" text="OK">
      <formula>NOT(ISERROR(SEARCH("OK",D21)))</formula>
    </cfRule>
  </conditionalFormatting>
  <conditionalFormatting sqref="D22">
    <cfRule type="containsText" dxfId="273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B1:G61"/>
  <sheetViews>
    <sheetView tabSelected="1" zoomScaleNormal="100" zoomScaleSheetLayoutView="100" workbookViewId="0">
      <selection activeCell="D57" sqref="D57"/>
    </sheetView>
  </sheetViews>
  <sheetFormatPr defaultColWidth="8.7265625" defaultRowHeight="14.5"/>
  <cols>
    <col min="1" max="1" width="19" style="43" customWidth="1"/>
    <col min="2" max="2" width="4.453125" style="43" bestFit="1" customWidth="1"/>
    <col min="3" max="3" width="16.81640625" style="43" bestFit="1" customWidth="1"/>
    <col min="4" max="4" width="83.1796875" style="43" customWidth="1"/>
    <col min="5" max="6" width="15.81640625" style="43" bestFit="1" customWidth="1"/>
    <col min="7" max="7" width="34" style="43" bestFit="1" customWidth="1"/>
    <col min="8" max="16384" width="8.7265625" style="43"/>
  </cols>
  <sheetData>
    <row r="1" spans="2:7" ht="24" customHeight="1">
      <c r="B1" s="1106" t="s">
        <v>1325</v>
      </c>
      <c r="C1" s="1107"/>
      <c r="D1" s="1108"/>
      <c r="E1" s="1115" t="s">
        <v>1326</v>
      </c>
      <c r="F1" s="1116"/>
    </row>
    <row r="2" spans="2:7">
      <c r="B2" s="1109"/>
      <c r="C2" s="1110"/>
      <c r="D2" s="1111"/>
      <c r="E2" s="1001" t="s">
        <v>1327</v>
      </c>
      <c r="F2" s="1002" t="s">
        <v>1329</v>
      </c>
    </row>
    <row r="3" spans="2:7" ht="69.5" thickBot="1">
      <c r="B3" s="1112"/>
      <c r="C3" s="1113"/>
      <c r="D3" s="1114"/>
      <c r="E3" s="1003" t="s">
        <v>1328</v>
      </c>
      <c r="F3" s="1004" t="s">
        <v>1330</v>
      </c>
    </row>
    <row r="4" spans="2:7" ht="15" thickBot="1">
      <c r="B4" s="1117" t="s">
        <v>713</v>
      </c>
      <c r="C4" s="1119" t="s">
        <v>714</v>
      </c>
      <c r="D4" s="1108" t="s">
        <v>715</v>
      </c>
      <c r="E4" s="1104" t="s">
        <v>1331</v>
      </c>
      <c r="F4" s="1105"/>
    </row>
    <row r="5" spans="2:7" ht="15" thickBot="1">
      <c r="B5" s="1118"/>
      <c r="C5" s="1120"/>
      <c r="D5" s="1114"/>
      <c r="E5" s="1121" t="s">
        <v>1332</v>
      </c>
      <c r="F5" s="1122"/>
      <c r="G5" s="1005" t="s">
        <v>1760</v>
      </c>
    </row>
    <row r="6" spans="2:7" ht="15" thickBot="1">
      <c r="B6" s="1006" t="s">
        <v>750</v>
      </c>
      <c r="C6" s="1007" t="s">
        <v>716</v>
      </c>
      <c r="D6" s="1008" t="s">
        <v>7</v>
      </c>
      <c r="E6" s="1009" t="s">
        <v>927</v>
      </c>
      <c r="F6" s="1010" t="s">
        <v>927</v>
      </c>
      <c r="G6" s="16" t="str">
        <f>IF('DO01'!D35="","W trakcie weryfikacji",IF('DO01'!D35="Arkusz jest niepoprawny","Arkusz zawiera błędy","Zweryfikowany poprawnie"))</f>
        <v>Zweryfikowany poprawnie</v>
      </c>
    </row>
    <row r="7" spans="2:7" ht="15" thickBot="1">
      <c r="B7" s="1011" t="s">
        <v>0</v>
      </c>
      <c r="C7" s="1012" t="s">
        <v>717</v>
      </c>
      <c r="D7" s="1013" t="s">
        <v>1333</v>
      </c>
      <c r="E7" s="1001" t="s">
        <v>927</v>
      </c>
      <c r="F7" s="1014" t="s">
        <v>927</v>
      </c>
      <c r="G7" s="16" t="str">
        <f>IF('BA01'!D43="","W trakcie weryfikacji",IF('BA01'!D43="Arkusz jest niepoprawny","Arkusz zawiera błędy","Zweryfikowany poprawnie"))</f>
        <v>Zweryfikowany poprawnie</v>
      </c>
    </row>
    <row r="8" spans="2:7" ht="15" thickBot="1">
      <c r="B8" s="1006" t="s">
        <v>751</v>
      </c>
      <c r="C8" s="1012" t="s">
        <v>1600</v>
      </c>
      <c r="D8" s="1013" t="s">
        <v>1334</v>
      </c>
      <c r="E8" s="1001" t="s">
        <v>927</v>
      </c>
      <c r="F8" s="1014" t="s">
        <v>927</v>
      </c>
      <c r="G8" s="16" t="str">
        <f>IF(BP01A!D47="","W trakcie weryfikacji",IF(BP01A!D47="Arkusz jest niepoprawny","Arkusz zawiera błędy","Zweryfikowany poprawnie"))</f>
        <v>Zweryfikowany poprawnie</v>
      </c>
    </row>
    <row r="9" spans="2:7" ht="15" thickBot="1">
      <c r="B9" s="1011" t="s">
        <v>1</v>
      </c>
      <c r="C9" s="1012" t="s">
        <v>1601</v>
      </c>
      <c r="D9" s="1013" t="s">
        <v>1335</v>
      </c>
      <c r="E9" s="1001" t="s">
        <v>927</v>
      </c>
      <c r="F9" s="1014" t="s">
        <v>927</v>
      </c>
      <c r="G9" s="16" t="str">
        <f>IF(RZS01A!D64="","W trakcie weryfikacji",IF(RZS01A!D64="Arkusz jest niepoprawny","Arkusz zawiera błędy","Zweryfikowany poprawnie"))</f>
        <v>Zweryfikowany poprawnie</v>
      </c>
    </row>
    <row r="10" spans="2:7" ht="15" thickBot="1">
      <c r="B10" s="1006" t="s">
        <v>2</v>
      </c>
      <c r="C10" s="1012" t="s">
        <v>718</v>
      </c>
      <c r="D10" s="1013" t="s">
        <v>928</v>
      </c>
      <c r="E10" s="1001" t="s">
        <v>927</v>
      </c>
      <c r="F10" s="1014" t="s">
        <v>927</v>
      </c>
      <c r="G10" s="16" t="str">
        <f>IF('PAF01'!D14="","W trakcie weryfikacji",IF('PAF01'!D14="Arkusz jest niepoprawny","Arkusz zawiera błędy","Zweryfikowany poprawnie"))</f>
        <v>Zweryfikowany poprawnie</v>
      </c>
    </row>
    <row r="11" spans="2:7" ht="28">
      <c r="B11" s="1011" t="s">
        <v>11</v>
      </c>
      <c r="C11" s="1012" t="s">
        <v>719</v>
      </c>
      <c r="D11" s="1013" t="s">
        <v>980</v>
      </c>
      <c r="E11" s="1001" t="s">
        <v>929</v>
      </c>
      <c r="F11" s="1014" t="s">
        <v>927</v>
      </c>
      <c r="G11" s="16" t="str">
        <f>IF('PAF02'!D34="","W trakcie weryfikacji",IF('PAF02'!D34="Arkusz jest niepoprawny","Arkusz zawiera błędy","Zweryfikowany poprawnie"))</f>
        <v>Zweryfikowany poprawnie</v>
      </c>
    </row>
    <row r="12" spans="2:7">
      <c r="B12" s="1006" t="s">
        <v>752</v>
      </c>
      <c r="C12" s="1012" t="s">
        <v>720</v>
      </c>
      <c r="D12" s="1013" t="s">
        <v>17</v>
      </c>
      <c r="E12" s="1001" t="s">
        <v>929</v>
      </c>
      <c r="F12" s="1014" t="s">
        <v>927</v>
      </c>
      <c r="G12" s="17" t="str">
        <f>IF('PAF03'!D33="","W trakcie weryfikacji",IF('PAF03'!D33="Arkusz jest niepoprawny","Arkusz zawiera błędy","Zweryfikowany poprawnie"))</f>
        <v>Zweryfikowany poprawnie</v>
      </c>
    </row>
    <row r="13" spans="2:7" ht="28">
      <c r="B13" s="1011" t="s">
        <v>3</v>
      </c>
      <c r="C13" s="1012" t="s">
        <v>721</v>
      </c>
      <c r="D13" s="1013" t="s">
        <v>1336</v>
      </c>
      <c r="E13" s="1001" t="s">
        <v>929</v>
      </c>
      <c r="F13" s="1014" t="s">
        <v>927</v>
      </c>
      <c r="G13" s="17" t="str">
        <f>IF('PAF04'!D28="","W trakcie weryfikacji",IF('PAF04'!D28="Arkusz jest niepoprawny","Arkusz zawiera błędy","Zweryfikowany poprawnie"))</f>
        <v>Zweryfikowany poprawnie</v>
      </c>
    </row>
    <row r="14" spans="2:7">
      <c r="B14" s="1006" t="s">
        <v>753</v>
      </c>
      <c r="C14" s="1012" t="s">
        <v>722</v>
      </c>
      <c r="D14" s="1013" t="s">
        <v>1337</v>
      </c>
      <c r="E14" s="1001" t="s">
        <v>927</v>
      </c>
      <c r="F14" s="1014" t="s">
        <v>927</v>
      </c>
      <c r="G14" s="17" t="str">
        <f>IF('AF01'!D34="","W trakcie weryfikacji",IF('AF01'!D34="Arkusz jest niepoprawny","Arkusz zawiera błędy","Zweryfikowany poprawnie"))</f>
        <v>Zweryfikowany poprawnie</v>
      </c>
    </row>
    <row r="15" spans="2:7">
      <c r="B15" s="1011" t="s">
        <v>754</v>
      </c>
      <c r="C15" s="1012" t="s">
        <v>723</v>
      </c>
      <c r="D15" s="1013" t="s">
        <v>1338</v>
      </c>
      <c r="E15" s="1001" t="s">
        <v>927</v>
      </c>
      <c r="F15" s="1014" t="s">
        <v>927</v>
      </c>
      <c r="G15" s="17" t="str">
        <f>IF(KPiPN01!D16="","W trakcie weryfikacji",IF(KPiPN01!D16="Arkusz jest niepoprawny","Arkusz zawiera błędy","Zweryfikowany poprawnie"))</f>
        <v>Zweryfikowany poprawnie</v>
      </c>
    </row>
    <row r="16" spans="2:7" ht="28">
      <c r="B16" s="1006" t="s">
        <v>4</v>
      </c>
      <c r="C16" s="1012" t="s">
        <v>724</v>
      </c>
      <c r="D16" s="1013" t="s">
        <v>1339</v>
      </c>
      <c r="E16" s="1001" t="s">
        <v>929</v>
      </c>
      <c r="F16" s="1014" t="s">
        <v>927</v>
      </c>
      <c r="G16" s="17" t="str">
        <f>IF('NTP01'!D28="","W trakcie weryfikacji",IF('NTP01'!D28="Arkusz jest niepoprawny","Arkusz zawiera błędy","Zweryfikowany poprawnie"))</f>
        <v>Zweryfikowany poprawnie</v>
      </c>
    </row>
    <row r="17" spans="2:7">
      <c r="B17" s="1011" t="s">
        <v>59</v>
      </c>
      <c r="C17" s="1012" t="s">
        <v>725</v>
      </c>
      <c r="D17" s="1013" t="s">
        <v>1340</v>
      </c>
      <c r="E17" s="1001" t="s">
        <v>927</v>
      </c>
      <c r="F17" s="1014" t="s">
        <v>927</v>
      </c>
      <c r="G17" s="17" t="str">
        <f>IF('PW01'!D18="","W trakcie weryfikacji",IF('PW01'!D18="Arkusz jest niepoprawny","Arkusz zawiera błędy","Zweryfikowany poprawnie"))</f>
        <v>Zweryfikowany poprawnie</v>
      </c>
    </row>
    <row r="18" spans="2:7">
      <c r="B18" s="1006" t="s">
        <v>5</v>
      </c>
      <c r="C18" s="1012" t="s">
        <v>726</v>
      </c>
      <c r="D18" s="1013" t="s">
        <v>108</v>
      </c>
      <c r="E18" s="1001" t="s">
        <v>927</v>
      </c>
      <c r="F18" s="1014" t="s">
        <v>927</v>
      </c>
      <c r="G18" s="17" t="str">
        <f>IF('PW02'!D18="","W trakcie weryfikacji",IF('PW02'!D18="Arkusz jest niepoprawny","Arkusz zawiera błędy","Zweryfikowany poprawnie"))</f>
        <v>Zweryfikowany poprawnie</v>
      </c>
    </row>
    <row r="19" spans="2:7" ht="28">
      <c r="B19" s="1011" t="s">
        <v>81</v>
      </c>
      <c r="C19" s="1012" t="s">
        <v>727</v>
      </c>
      <c r="D19" s="1013" t="s">
        <v>1341</v>
      </c>
      <c r="E19" s="1001" t="s">
        <v>927</v>
      </c>
      <c r="F19" s="1014" t="s">
        <v>927</v>
      </c>
      <c r="G19" s="17" t="str">
        <f>IF(KPiPN02!D29="","W trakcie weryfikacji",IF(KPiPN02!D29="Arkusz jest niepoprawny","Arkusz zawiera błędy","Zweryfikowany poprawnie"))</f>
        <v>Zweryfikowany poprawnie</v>
      </c>
    </row>
    <row r="20" spans="2:7">
      <c r="B20" s="1006" t="s">
        <v>6</v>
      </c>
      <c r="C20" s="1012" t="s">
        <v>728</v>
      </c>
      <c r="D20" s="1013" t="s">
        <v>206</v>
      </c>
      <c r="E20" s="1001" t="s">
        <v>929</v>
      </c>
      <c r="F20" s="1014" t="s">
        <v>927</v>
      </c>
      <c r="G20" s="17" t="str">
        <f>IF(UWAF01!D26="","W trakcie weryfikacji",IF(UWAF01!D26="Arkusz jest niepoprawny","Arkusz zawiera błędy","Zweryfikowany poprawnie"))</f>
        <v>Zweryfikowany poprawnie</v>
      </c>
    </row>
    <row r="21" spans="2:7" ht="15" thickBot="1">
      <c r="B21" s="1011" t="s">
        <v>755</v>
      </c>
      <c r="C21" s="1012" t="s">
        <v>729</v>
      </c>
      <c r="D21" s="1013" t="s">
        <v>1342</v>
      </c>
      <c r="E21" s="1001" t="s">
        <v>929</v>
      </c>
      <c r="F21" s="1014" t="s">
        <v>927</v>
      </c>
      <c r="G21" s="17" t="str">
        <f>IF(UWAF02!D34="","W trakcie weryfikacji",IF(UWAF02!D34="Arkusz jest niepoprawny","Arkusz zawiera błędy","Zweryfikowany poprawnie"))</f>
        <v>Zweryfikowany poprawnie</v>
      </c>
    </row>
    <row r="22" spans="2:7">
      <c r="B22" s="1006" t="s">
        <v>756</v>
      </c>
      <c r="C22" s="1012" t="s">
        <v>730</v>
      </c>
      <c r="D22" s="1013" t="s">
        <v>1343</v>
      </c>
      <c r="E22" s="1001" t="s">
        <v>929</v>
      </c>
      <c r="F22" s="1014" t="s">
        <v>927</v>
      </c>
      <c r="G22" s="16" t="str">
        <f>IF('AT01'!D22="","W trakcie weryfikacji",IF('AT01'!D22="Arkusz jest niepoprawny","Arkusz zawiera błędy","Zweryfikowany poprawnie"))</f>
        <v>Zweryfikowany poprawnie</v>
      </c>
    </row>
    <row r="23" spans="2:7" ht="28">
      <c r="B23" s="1011" t="s">
        <v>757</v>
      </c>
      <c r="C23" s="1012" t="s">
        <v>731</v>
      </c>
      <c r="D23" s="1013" t="s">
        <v>1344</v>
      </c>
      <c r="E23" s="1001" t="s">
        <v>929</v>
      </c>
      <c r="F23" s="1014" t="s">
        <v>927</v>
      </c>
      <c r="G23" s="17" t="str">
        <f>IF('AT02'!D22="","W trakcie weryfikacji",IF('AT02'!D22="Arkusz jest niepoprawny","Arkusz zawiera błędy","Zweryfikowany poprawnie"))</f>
        <v>Zweryfikowany poprawnie</v>
      </c>
    </row>
    <row r="24" spans="2:7" ht="28">
      <c r="B24" s="1006" t="s">
        <v>758</v>
      </c>
      <c r="C24" s="1012" t="s">
        <v>732</v>
      </c>
      <c r="D24" s="1013" t="s">
        <v>109</v>
      </c>
      <c r="E24" s="1001" t="s">
        <v>927</v>
      </c>
      <c r="F24" s="1014" t="s">
        <v>927</v>
      </c>
      <c r="G24" s="17" t="str">
        <f>IF('ZF01'!D30="","W trakcie weryfikacji",IF('ZF01'!D30="Arkusz jest niepoprawny","Arkusz zawiera błędy","Zweryfikowany poprawnie"))</f>
        <v>Zweryfikowany poprawnie</v>
      </c>
    </row>
    <row r="25" spans="2:7">
      <c r="B25" s="1011" t="s">
        <v>226</v>
      </c>
      <c r="C25" s="1012" t="s">
        <v>733</v>
      </c>
      <c r="D25" s="1013" t="s">
        <v>1345</v>
      </c>
      <c r="E25" s="1001" t="s">
        <v>927</v>
      </c>
      <c r="F25" s="1014" t="s">
        <v>927</v>
      </c>
      <c r="G25" s="17" t="str">
        <f>IF('ZF02'!D37="","W trakcie weryfikacji",IF('ZF02'!D37="Arkusz jest niepoprawny","Arkusz zawiera błędy","Zweryfikowany poprawnie"))</f>
        <v>Zweryfikowany poprawnie</v>
      </c>
    </row>
    <row r="26" spans="2:7" ht="28">
      <c r="B26" s="1006" t="s">
        <v>759</v>
      </c>
      <c r="C26" s="1012" t="s">
        <v>735</v>
      </c>
      <c r="D26" s="1013" t="s">
        <v>1346</v>
      </c>
      <c r="E26" s="1001" t="s">
        <v>927</v>
      </c>
      <c r="F26" s="1014" t="s">
        <v>927</v>
      </c>
      <c r="G26" s="17" t="str">
        <f>IF('ZF03'!D37="","W trakcie weryfikacji",IF('ZF03'!D37="Arkusz jest niepoprawny","Arkusz zawiera błędy","Zweryfikowany poprawnie"))</f>
        <v>Zweryfikowany poprawnie</v>
      </c>
    </row>
    <row r="27" spans="2:7" ht="28">
      <c r="B27" s="1011" t="s">
        <v>760</v>
      </c>
      <c r="C27" s="1012" t="s">
        <v>934</v>
      </c>
      <c r="D27" s="1013" t="s">
        <v>1347</v>
      </c>
      <c r="E27" s="1001" t="s">
        <v>927</v>
      </c>
      <c r="F27" s="1014" t="s">
        <v>927</v>
      </c>
      <c r="G27" s="17" t="str">
        <f>IF('ZF04'!D37="","W trakcie weryfikacji",IF('ZF04'!D37="Arkusz jest niepoprawny","Arkusz zawiera błędy","Zweryfikowany poprawnie"))</f>
        <v>Zweryfikowany poprawnie</v>
      </c>
    </row>
    <row r="28" spans="2:7">
      <c r="B28" s="1006" t="s">
        <v>229</v>
      </c>
      <c r="C28" s="1012" t="s">
        <v>1348</v>
      </c>
      <c r="D28" s="1013" t="s">
        <v>1349</v>
      </c>
      <c r="E28" s="1001" t="s">
        <v>929</v>
      </c>
      <c r="F28" s="1014" t="s">
        <v>927</v>
      </c>
      <c r="G28" s="17" t="str">
        <f>IF('ZF05'!D58="","W trakcie weryfikacji",IF('ZF05'!D58="Arkusz jest niepoprawny","Arkusz zawiera błędy","Zweryfikowany poprawnie"))</f>
        <v>Zweryfikowany poprawnie</v>
      </c>
    </row>
    <row r="29" spans="2:7">
      <c r="B29" s="1011" t="s">
        <v>230</v>
      </c>
      <c r="C29" s="1012" t="s">
        <v>734</v>
      </c>
      <c r="D29" s="1013" t="s">
        <v>116</v>
      </c>
      <c r="E29" s="1001" t="s">
        <v>927</v>
      </c>
      <c r="F29" s="1014" t="s">
        <v>927</v>
      </c>
      <c r="G29" s="17" t="str">
        <f>IF(ZEPW01!D17="","W trakcie weryfikacji",IF(ZEPW01!D17="Arkusz jest niepoprawny","Arkusz zawiera błędy","Zweryfikowany poprawnie"))</f>
        <v>Zweryfikowany poprawnie</v>
      </c>
    </row>
    <row r="30" spans="2:7">
      <c r="B30" s="1006" t="s">
        <v>231</v>
      </c>
      <c r="C30" s="1012" t="s">
        <v>736</v>
      </c>
      <c r="D30" s="1013" t="s">
        <v>136</v>
      </c>
      <c r="E30" s="1001" t="s">
        <v>929</v>
      </c>
      <c r="F30" s="1014" t="s">
        <v>927</v>
      </c>
      <c r="G30" s="17" t="str">
        <f>IF('R01'!D16="","W trakcie weryfikacji",IF('R01'!D16="Arkusz jest niepoprawny","Arkusz zawiera błędy","Zweryfikowany poprawnie"))</f>
        <v>Zweryfikowany poprawnie</v>
      </c>
    </row>
    <row r="31" spans="2:7">
      <c r="B31" s="1011" t="s">
        <v>761</v>
      </c>
      <c r="C31" s="1012" t="s">
        <v>1616</v>
      </c>
      <c r="D31" s="1013" t="s">
        <v>139</v>
      </c>
      <c r="E31" s="1001" t="s">
        <v>927</v>
      </c>
      <c r="F31" s="1014" t="s">
        <v>927</v>
      </c>
      <c r="G31" s="17" t="str">
        <f>IF(FS01A!D18="","W trakcie weryfikacji",IF(FS01A!D18="Arkusz jest niepoprawny","Arkusz zawiera błędy","Zweryfikowany poprawnie"))</f>
        <v>Zweryfikowany poprawnie</v>
      </c>
    </row>
    <row r="32" spans="2:7">
      <c r="B32" s="1006" t="s">
        <v>762</v>
      </c>
      <c r="C32" s="1012" t="s">
        <v>1618</v>
      </c>
      <c r="D32" s="1013" t="s">
        <v>1350</v>
      </c>
      <c r="E32" s="1001" t="s">
        <v>927</v>
      </c>
      <c r="F32" s="1014" t="s">
        <v>927</v>
      </c>
      <c r="G32" s="17" t="str">
        <f>IF(FS02A!D21="","W trakcie weryfikacji",IF(FS02A!D21="Arkusz jest niepoprawny","Arkusz zawiera błędy","Zweryfikowany poprawnie"))</f>
        <v>Zweryfikowany poprawnie</v>
      </c>
    </row>
    <row r="33" spans="2:7">
      <c r="B33" s="1011" t="s">
        <v>763</v>
      </c>
      <c r="C33" s="1012" t="s">
        <v>1351</v>
      </c>
      <c r="D33" s="1013" t="s">
        <v>1352</v>
      </c>
      <c r="E33" s="1001" t="s">
        <v>927</v>
      </c>
      <c r="F33" s="1014" t="s">
        <v>927</v>
      </c>
      <c r="G33" s="17" t="str">
        <f>IF('FS03'!D62="","W trakcie weryfikacji",IF('FS03'!D62="Arkusz jest niepoprawny","Arkusz zawiera błędy","Zweryfikowany poprawnie"))</f>
        <v>Zweryfikowany poprawnie</v>
      </c>
    </row>
    <row r="34" spans="2:7" ht="28">
      <c r="B34" s="1006" t="s">
        <v>764</v>
      </c>
      <c r="C34" s="1012" t="s">
        <v>1353</v>
      </c>
      <c r="D34" s="1013" t="s">
        <v>1354</v>
      </c>
      <c r="E34" s="1001" t="s">
        <v>927</v>
      </c>
      <c r="F34" s="1014" t="s">
        <v>927</v>
      </c>
      <c r="G34" s="17" t="str">
        <f>IF('FS04'!D14="","W trakcie weryfikacji",IF('FS04'!D14="Arkusz jest niepoprawny","Arkusz zawiera błędy","Zweryfikowany poprawnie"))</f>
        <v>Zweryfikowany poprawnie</v>
      </c>
    </row>
    <row r="35" spans="2:7">
      <c r="B35" s="1011" t="s">
        <v>765</v>
      </c>
      <c r="C35" s="1012" t="s">
        <v>1355</v>
      </c>
      <c r="D35" s="1013" t="s">
        <v>1356</v>
      </c>
      <c r="E35" s="1001" t="s">
        <v>927</v>
      </c>
      <c r="F35" s="1014" t="s">
        <v>927</v>
      </c>
      <c r="G35" s="17" t="str">
        <f>IF('FS05'!S58="","W trakcie weryfikacji",IF('FS05'!S58="Arkusz jest niepoprawny","Arkusz zawiera błędy","Zweryfikowany poprawnie"))</f>
        <v>Zweryfikowany poprawnie</v>
      </c>
    </row>
    <row r="36" spans="2:7">
      <c r="B36" s="1006" t="s">
        <v>766</v>
      </c>
      <c r="C36" s="1012" t="s">
        <v>1357</v>
      </c>
      <c r="D36" s="1013" t="s">
        <v>1358</v>
      </c>
      <c r="E36" s="1001" t="s">
        <v>927</v>
      </c>
      <c r="F36" s="1014" t="s">
        <v>927</v>
      </c>
      <c r="G36" s="17" t="str">
        <f>IF('FS06'!S58="","W trakcie weryfikacji",IF('FS06'!S58="Arkusz jest niepoprawny","Arkusz zawiera błędy","Zweryfikowany poprawnie"))</f>
        <v>Zweryfikowany poprawnie</v>
      </c>
    </row>
    <row r="37" spans="2:7">
      <c r="B37" s="1011" t="s">
        <v>767</v>
      </c>
      <c r="C37" s="1012" t="s">
        <v>737</v>
      </c>
      <c r="D37" s="1013" t="s">
        <v>1359</v>
      </c>
      <c r="E37" s="1001" t="s">
        <v>929</v>
      </c>
      <c r="F37" s="1014" t="s">
        <v>927</v>
      </c>
      <c r="G37" s="17" t="str">
        <f>IF(WGAF01!D22="","W trakcie weryfikacji",IF(WGAF01!D22="Arkusz jest niepoprawny","Arkusz zawiera błędy","Zweryfikowany poprawnie"))</f>
        <v>Zweryfikowany poprawnie</v>
      </c>
    </row>
    <row r="38" spans="2:7">
      <c r="B38" s="1006" t="s">
        <v>768</v>
      </c>
      <c r="C38" s="1012" t="s">
        <v>738</v>
      </c>
      <c r="D38" s="1013" t="s">
        <v>1360</v>
      </c>
      <c r="E38" s="1001" t="s">
        <v>929</v>
      </c>
      <c r="F38" s="1014" t="s">
        <v>927</v>
      </c>
      <c r="G38" s="17" t="str">
        <f>IF(WGAF02!D19="","W trakcie weryfikacji",IF(WGAF02!D19="Arkusz jest niepoprawny","Arkusz zawiera błędy","Zweryfikowany poprawnie"))</f>
        <v>Zweryfikowany poprawnie</v>
      </c>
    </row>
    <row r="39" spans="2:7">
      <c r="B39" s="1011" t="s">
        <v>769</v>
      </c>
      <c r="C39" s="1012" t="s">
        <v>739</v>
      </c>
      <c r="D39" s="1013" t="s">
        <v>66</v>
      </c>
      <c r="E39" s="1001" t="s">
        <v>929</v>
      </c>
      <c r="F39" s="1014" t="s">
        <v>927</v>
      </c>
      <c r="G39" s="17" t="str">
        <f>IF('PO01'!D52="","W trakcie weryfikacji",IF('PO01'!D52="Arkusz jest niepoprawny","Arkusz zawiera błędy","Zweryfikowany poprawnie"))</f>
        <v>Zweryfikowany poprawnie</v>
      </c>
    </row>
    <row r="40" spans="2:7">
      <c r="B40" s="1006" t="s">
        <v>770</v>
      </c>
      <c r="C40" s="1012" t="s">
        <v>740</v>
      </c>
      <c r="D40" s="1013" t="s">
        <v>162</v>
      </c>
      <c r="E40" s="1001" t="s">
        <v>929</v>
      </c>
      <c r="F40" s="1014" t="s">
        <v>927</v>
      </c>
      <c r="G40" s="17" t="str">
        <f>IF('KO01'!D30="","W trakcie weryfikacji",IF('KO01'!D30="Arkusz jest niepoprawny","Arkusz zawiera błędy","Zweryfikowany poprawnie"))</f>
        <v>Zweryfikowany poprawnie</v>
      </c>
    </row>
    <row r="41" spans="2:7">
      <c r="B41" s="1011" t="s">
        <v>771</v>
      </c>
      <c r="C41" s="1012" t="s">
        <v>741</v>
      </c>
      <c r="D41" s="1013" t="s">
        <v>1361</v>
      </c>
      <c r="E41" s="1001" t="s">
        <v>929</v>
      </c>
      <c r="F41" s="1014" t="s">
        <v>927</v>
      </c>
      <c r="G41" s="17" t="str">
        <f>IF(ZSAF01!D32="","W trakcie weryfikacji",IF(ZSAF01!D32="Arkusz jest niepoprawny","Arkusz zawiera błędy","Zweryfikowany poprawnie"))</f>
        <v>Zweryfikowany poprawnie</v>
      </c>
    </row>
    <row r="42" spans="2:7">
      <c r="B42" s="1006" t="s">
        <v>772</v>
      </c>
      <c r="C42" s="1012" t="s">
        <v>742</v>
      </c>
      <c r="D42" s="1013" t="s">
        <v>1362</v>
      </c>
      <c r="E42" s="1001" t="s">
        <v>929</v>
      </c>
      <c r="F42" s="1014" t="s">
        <v>927</v>
      </c>
      <c r="G42" s="17" t="str">
        <f>IF(ZSZF01!D24="","W trakcie weryfikacji",IF(ZSZF01!D24="Arkusz jest niepoprawny","Arkusz zawiera błędy","Zweryfikowany poprawnie"))</f>
        <v>Zweryfikowany poprawnie</v>
      </c>
    </row>
    <row r="43" spans="2:7">
      <c r="B43" s="1011" t="s">
        <v>773</v>
      </c>
      <c r="C43" s="1012" t="s">
        <v>743</v>
      </c>
      <c r="D43" s="1013" t="s">
        <v>160</v>
      </c>
      <c r="E43" s="1001" t="s">
        <v>929</v>
      </c>
      <c r="F43" s="1014" t="s">
        <v>927</v>
      </c>
      <c r="G43" s="17" t="str">
        <f>IF(PKIPO01!D20="","W trakcie weryfikacji",IF(PKIPO01!D20="Arkusz jest niepoprawny","Arkusz zawiera błędy","Zweryfikowany poprawnie"))</f>
        <v>Zweryfikowany poprawnie</v>
      </c>
    </row>
    <row r="44" spans="2:7">
      <c r="B44" s="1006" t="s">
        <v>774</v>
      </c>
      <c r="C44" s="1012" t="s">
        <v>744</v>
      </c>
      <c r="D44" s="1013" t="s">
        <v>189</v>
      </c>
      <c r="E44" s="1001" t="s">
        <v>929</v>
      </c>
      <c r="F44" s="1014" t="s">
        <v>927</v>
      </c>
      <c r="G44" s="17" t="str">
        <f>IF('KP01'!D15="","W trakcie weryfikacji",IF('KP01'!D15="Arkusz jest niepoprawny","Arkusz zawiera błędy","Zweryfikowany poprawnie"))</f>
        <v>Zweryfikowany poprawnie</v>
      </c>
    </row>
    <row r="45" spans="2:7">
      <c r="B45" s="1011" t="s">
        <v>930</v>
      </c>
      <c r="C45" s="1012" t="s">
        <v>745</v>
      </c>
      <c r="D45" s="1013" t="s">
        <v>190</v>
      </c>
      <c r="E45" s="1001" t="s">
        <v>929</v>
      </c>
      <c r="F45" s="1014" t="s">
        <v>927</v>
      </c>
      <c r="G45" s="17" t="str">
        <f>IF('KUO01'!D17="","W trakcie weryfikacji",IF('KUO01'!D17="Arkusz jest niepoprawny","Arkusz zawiera błędy","Zweryfikowany poprawnie"))</f>
        <v>Zweryfikowany poprawnie</v>
      </c>
    </row>
    <row r="46" spans="2:7">
      <c r="B46" s="1006" t="s">
        <v>933</v>
      </c>
      <c r="C46" s="1012" t="s">
        <v>746</v>
      </c>
      <c r="D46" s="1013" t="s">
        <v>1363</v>
      </c>
      <c r="E46" s="1001" t="s">
        <v>929</v>
      </c>
      <c r="F46" s="1014" t="s">
        <v>927</v>
      </c>
      <c r="G46" s="17" t="str">
        <f>IF(KPiO01!D13="","W trakcie weryfikacji",IF(KPiO01!D13="Arkusz jest niepoprawny","Arkusz zawiera błędy","Zweryfikowany poprawnie"))</f>
        <v>Zweryfikowany poprawnie</v>
      </c>
    </row>
    <row r="47" spans="2:7">
      <c r="B47" s="1011" t="s">
        <v>935</v>
      </c>
      <c r="C47" s="1012" t="s">
        <v>747</v>
      </c>
      <c r="D47" s="1013" t="s">
        <v>227</v>
      </c>
      <c r="E47" s="1001" t="s">
        <v>927</v>
      </c>
      <c r="F47" s="1014" t="s">
        <v>927</v>
      </c>
      <c r="G47" s="17" t="str">
        <f>IF('ZW01'!D17="","W trakcie weryfikacji",IF('ZW01'!D17="Arkusz jest niepoprawny","Arkusz zawiera błędy","Zweryfikowany poprawnie"))</f>
        <v>Zweryfikowany poprawnie</v>
      </c>
    </row>
    <row r="48" spans="2:7">
      <c r="B48" s="1006" t="s">
        <v>1364</v>
      </c>
      <c r="C48" s="1012" t="s">
        <v>748</v>
      </c>
      <c r="D48" s="1013" t="s">
        <v>228</v>
      </c>
      <c r="E48" s="1001" t="s">
        <v>927</v>
      </c>
      <c r="F48" s="1014" t="s">
        <v>927</v>
      </c>
      <c r="G48" s="17" t="str">
        <f>IF('ZW02'!D14="","W trakcie weryfikacji",IF('ZW02'!D14="Arkusz jest niepoprawny","Arkusz zawiera błędy","Zweryfikowany poprawnie"))</f>
        <v>Zweryfikowany poprawnie</v>
      </c>
    </row>
    <row r="49" spans="2:7">
      <c r="B49" s="1011" t="s">
        <v>1365</v>
      </c>
      <c r="C49" s="1012" t="s">
        <v>749</v>
      </c>
      <c r="D49" s="1013" t="s">
        <v>1366</v>
      </c>
      <c r="E49" s="1001" t="s">
        <v>927</v>
      </c>
      <c r="F49" s="1014" t="s">
        <v>927</v>
      </c>
      <c r="G49" s="17" t="str">
        <f>IF('ZW03'!D16="","W trakcie weryfikacji",IF('ZW03'!D16="Arkusz jest niepoprawny","Arkusz zawiera błędy","Zweryfikowany poprawnie"))</f>
        <v>Zweryfikowany poprawnie</v>
      </c>
    </row>
    <row r="50" spans="2:7">
      <c r="B50" s="1006" t="s">
        <v>1367</v>
      </c>
      <c r="C50" s="1012" t="s">
        <v>824</v>
      </c>
      <c r="D50" s="1013" t="s">
        <v>1368</v>
      </c>
      <c r="E50" s="1001" t="s">
        <v>929</v>
      </c>
      <c r="F50" s="1014" t="s">
        <v>927</v>
      </c>
      <c r="G50" s="17" t="str">
        <f>IF(RNIZ01!D28="","W trakcie weryfikacji",IF(RNIZ01!D28="Arkusz jest niepoprawny","Arkusz zawiera błędy","Zweryfikowany poprawnie"))</f>
        <v>Zweryfikowany poprawnie</v>
      </c>
    </row>
    <row r="51" spans="2:7" ht="28">
      <c r="B51" s="1011" t="s">
        <v>1369</v>
      </c>
      <c r="C51" s="1012" t="s">
        <v>1370</v>
      </c>
      <c r="D51" s="1013" t="s">
        <v>1236</v>
      </c>
      <c r="E51" s="1001" t="s">
        <v>929</v>
      </c>
      <c r="F51" s="1014" t="s">
        <v>927</v>
      </c>
      <c r="G51" s="17" t="str">
        <f>IF(RNIZ02!D15="","W trakcie weryfikacji",IF(RNIZ02!D15="Arkusz jest niepoprawny","Arkusz zawiera błędy","Zweryfikowany poprawnie"))</f>
        <v>Zweryfikowany poprawnie</v>
      </c>
    </row>
    <row r="52" spans="2:7" ht="28">
      <c r="B52" s="1006" t="s">
        <v>1371</v>
      </c>
      <c r="C52" s="1012" t="s">
        <v>931</v>
      </c>
      <c r="D52" s="1013" t="s">
        <v>932</v>
      </c>
      <c r="E52" s="1001" t="s">
        <v>927</v>
      </c>
      <c r="F52" s="1014" t="s">
        <v>927</v>
      </c>
      <c r="G52" s="17" t="str">
        <f>IF('NTP02'!D28="","W trakcie weryfikacji",IF('NTP02'!D28="Arkusz jest niepoprawny","Arkusz zawiera błędy","Zweryfikowany poprawnie"))</f>
        <v>Zweryfikowany poprawnie</v>
      </c>
    </row>
    <row r="53" spans="2:7">
      <c r="B53" s="1011" t="s">
        <v>1372</v>
      </c>
      <c r="C53" s="1012" t="s">
        <v>936</v>
      </c>
      <c r="D53" s="1013" t="s">
        <v>937</v>
      </c>
      <c r="E53" s="1001" t="s">
        <v>929</v>
      </c>
      <c r="F53" s="1014" t="s">
        <v>927</v>
      </c>
      <c r="G53" s="17" t="str">
        <f>IF('DBT01'!D24="","W trakcie weryfikacji",IF('DBT01'!D24="Arkusz jest niepoprawny","Arkusz zawiera błędy","Zweryfikowany poprawnie"))</f>
        <v>Zweryfikowany poprawnie</v>
      </c>
    </row>
    <row r="54" spans="2:7">
      <c r="B54" s="1006" t="s">
        <v>1373</v>
      </c>
      <c r="C54" s="1012" t="s">
        <v>1374</v>
      </c>
      <c r="D54" s="1013" t="s">
        <v>1245</v>
      </c>
      <c r="E54" s="1001" t="s">
        <v>927</v>
      </c>
      <c r="F54" s="1014" t="s">
        <v>927</v>
      </c>
      <c r="G54" s="17" t="str">
        <f>IF('RPL01'!D17="","W trakcie weryfikacji",IF('RPL01'!D17="Arkusz jest niepoprawny","Arkusz zawiera błędy","Zweryfikowany poprawnie"))</f>
        <v>Zweryfikowany poprawnie</v>
      </c>
    </row>
    <row r="55" spans="2:7">
      <c r="B55" s="1011" t="s">
        <v>1375</v>
      </c>
      <c r="C55" s="1012" t="s">
        <v>1376</v>
      </c>
      <c r="D55" s="1013" t="s">
        <v>1377</v>
      </c>
      <c r="E55" s="1001" t="s">
        <v>927</v>
      </c>
      <c r="F55" s="1014" t="s">
        <v>927</v>
      </c>
      <c r="G55" s="17" t="str">
        <f>IF('RPL02'!D18="","W trakcie weryfikacji",IF('RPL02'!D18="Arkusz jest niepoprawny","Arkusz zawiera błędy","Zweryfikowany poprawnie"))</f>
        <v>Zweryfikowany poprawnie</v>
      </c>
    </row>
    <row r="56" spans="2:7">
      <c r="B56" s="1006" t="s">
        <v>1378</v>
      </c>
      <c r="C56" s="1012" t="s">
        <v>1379</v>
      </c>
      <c r="D56" s="1013" t="s">
        <v>1380</v>
      </c>
      <c r="E56" s="1001" t="s">
        <v>927</v>
      </c>
      <c r="F56" s="1014" t="s">
        <v>927</v>
      </c>
      <c r="G56" s="17" t="str">
        <f>IF('LBA01'!D29="","W trakcie weryfikacji",IF('LBA01'!D29="Arkusz jest niepoprawny","Arkusz zawiera błędy","Zweryfikowany poprawnie"))</f>
        <v>Zweryfikowany poprawnie</v>
      </c>
    </row>
    <row r="57" spans="2:7">
      <c r="B57" s="1011" t="s">
        <v>1381</v>
      </c>
      <c r="C57" s="1012" t="s">
        <v>1382</v>
      </c>
      <c r="D57" s="1013" t="s">
        <v>1383</v>
      </c>
      <c r="E57" s="1001" t="s">
        <v>927</v>
      </c>
      <c r="F57" s="1014" t="s">
        <v>927</v>
      </c>
      <c r="G57" s="17" t="str">
        <f>IF('RO01'!D11="","W trakcie weryfikacji",IF('RO01'!D11="Arkusz jest niepoprawny","Arkusz zawiera błędy","Zweryfikowany poprawnie"))</f>
        <v>Zweryfikowany poprawnie</v>
      </c>
    </row>
    <row r="58" spans="2:7">
      <c r="B58" s="1006" t="s">
        <v>1384</v>
      </c>
      <c r="C58" s="1012" t="s">
        <v>1385</v>
      </c>
      <c r="D58" s="1013" t="s">
        <v>1386</v>
      </c>
      <c r="E58" s="1001" t="s">
        <v>927</v>
      </c>
      <c r="F58" s="1014" t="s">
        <v>927</v>
      </c>
      <c r="G58" s="17" t="str">
        <f>IF('FKI01'!D19="","W trakcie weryfikacji",IF('FKI01'!D19="Arkusz jest niepoprawny","Arkusz zawiera błędy","Zweryfikowany poprawnie"))</f>
        <v>Zweryfikowany poprawnie</v>
      </c>
    </row>
    <row r="59" spans="2:7">
      <c r="B59" s="1011" t="s">
        <v>1983</v>
      </c>
      <c r="C59" s="1089" t="s">
        <v>1978</v>
      </c>
      <c r="D59" s="1090" t="s">
        <v>1979</v>
      </c>
      <c r="E59" s="1091" t="s">
        <v>929</v>
      </c>
      <c r="F59" s="1092" t="s">
        <v>927</v>
      </c>
      <c r="G59" s="27" t="str">
        <f>IF('FS07'!D14="","W trakcie weryfikacji",IF('FS07'!D14="Arkusz jest niepoprawny","Arkusz zawiera błędy","Zweryfikowany poprawnie"))</f>
        <v>Zweryfikowany poprawnie</v>
      </c>
    </row>
    <row r="60" spans="2:7">
      <c r="B60" s="1006" t="s">
        <v>1984</v>
      </c>
      <c r="C60" s="1093" t="s">
        <v>1980</v>
      </c>
      <c r="D60" s="1094" t="s">
        <v>1989</v>
      </c>
      <c r="E60" s="1095" t="s">
        <v>929</v>
      </c>
      <c r="F60" s="1096" t="s">
        <v>927</v>
      </c>
      <c r="G60" s="17" t="str">
        <f>IF(FS07A!F22="","W trakcie weryfikacji",IF(FS07A!F22="Arkusz jest niepoprawny","Arkusz zawiera błędy","Zweryfikowany poprawnie"))</f>
        <v>Zweryfikowany poprawnie</v>
      </c>
    </row>
    <row r="61" spans="2:7" ht="15" thickBot="1">
      <c r="B61" s="1015" t="s">
        <v>1985</v>
      </c>
      <c r="C61" s="1097" t="s">
        <v>1981</v>
      </c>
      <c r="D61" s="1098" t="s">
        <v>1982</v>
      </c>
      <c r="E61" s="1099" t="s">
        <v>929</v>
      </c>
      <c r="F61" s="1100" t="s">
        <v>927</v>
      </c>
      <c r="G61" s="28" t="str">
        <f>IF('UPP01'!D10="","W trakcie weryfikacji",IF('UPP01'!D10="Arkusz jest niepoprawny","Arkusz zawiera błędy","Zweryfikowany poprawnie"))</f>
        <v>Zweryfikowany poprawnie</v>
      </c>
    </row>
  </sheetData>
  <sheetProtection algorithmName="SHA-512" hashValue="Qg+jTEGaT0wsotryF3XGf+x54QgANaMwGBxcglsxSHSkonZLvKo89r4P7g7NDsbn1PhNkfaOJ7775Qa+otwhLw==" saltValue="HCly1Jhwrc3blk30hSpQlg==" spinCount="100000" sheet="1" objects="1" scenarios="1"/>
  <mergeCells count="7">
    <mergeCell ref="E4:F4"/>
    <mergeCell ref="B1:D3"/>
    <mergeCell ref="E1:F1"/>
    <mergeCell ref="B4:B5"/>
    <mergeCell ref="C4:C5"/>
    <mergeCell ref="D4:D5"/>
    <mergeCell ref="E5:F5"/>
  </mergeCells>
  <conditionalFormatting sqref="G6 G23:G61">
    <cfRule type="containsText" dxfId="471" priority="52" operator="containsText" text="Arkusz zawiera błędy">
      <formula>NOT(ISERROR(SEARCH("Arkusz zawiera błędy",G6)))</formula>
    </cfRule>
    <cfRule type="containsText" dxfId="470" priority="53" operator="containsText" text="Zweryfikowany poprawnie">
      <formula>NOT(ISERROR(SEARCH("Zweryfikowany poprawnie",G6)))</formula>
    </cfRule>
  </conditionalFormatting>
  <conditionalFormatting sqref="G6 G23:G61">
    <cfRule type="containsText" dxfId="469" priority="54" operator="containsText" text="Arkusz zawiera błedy">
      <formula>NOT(ISERROR(SEARCH("Arkusz zawiera błedy",G6)))</formula>
    </cfRule>
  </conditionalFormatting>
  <conditionalFormatting sqref="G6 G23:G61">
    <cfRule type="containsText" dxfId="468" priority="49" operator="containsText" text="Zweryfikowany poprawnie">
      <formula>NOT(ISERROR(SEARCH("Zweryfikowany poprawnie",G6)))</formula>
    </cfRule>
    <cfRule type="containsText" dxfId="467" priority="50" operator="containsText" text="Arkusz zawiera błędy">
      <formula>NOT(ISERROR(SEARCH("Arkusz zawiera błędy",G6)))</formula>
    </cfRule>
    <cfRule type="containsText" dxfId="466" priority="51" operator="containsText" text="Arkusz zawiera błedy">
      <formula>NOT(ISERROR(SEARCH("Arkusz zawiera błedy",G6)))</formula>
    </cfRule>
  </conditionalFormatting>
  <conditionalFormatting sqref="G11">
    <cfRule type="containsText" dxfId="465" priority="10" operator="containsText" text="Arkusz zawiera błędy">
      <formula>NOT(ISERROR(SEARCH("Arkusz zawiera błędy",G11)))</formula>
    </cfRule>
    <cfRule type="containsText" dxfId="464" priority="11" operator="containsText" text="Zweryfikowany poprawnie">
      <formula>NOT(ISERROR(SEARCH("Zweryfikowany poprawnie",G11)))</formula>
    </cfRule>
  </conditionalFormatting>
  <conditionalFormatting sqref="G11">
    <cfRule type="containsText" dxfId="463" priority="12" operator="containsText" text="Arkusz zawiera błedy">
      <formula>NOT(ISERROR(SEARCH("Arkusz zawiera błedy",G11)))</formula>
    </cfRule>
  </conditionalFormatting>
  <conditionalFormatting sqref="G11">
    <cfRule type="containsText" dxfId="462" priority="7" operator="containsText" text="Zweryfikowany poprawnie">
      <formula>NOT(ISERROR(SEARCH("Zweryfikowany poprawnie",G11)))</formula>
    </cfRule>
    <cfRule type="containsText" dxfId="461" priority="8" operator="containsText" text="Arkusz zawiera błędy">
      <formula>NOT(ISERROR(SEARCH("Arkusz zawiera błędy",G11)))</formula>
    </cfRule>
    <cfRule type="containsText" dxfId="460" priority="9" operator="containsText" text="Arkusz zawiera błedy">
      <formula>NOT(ISERROR(SEARCH("Arkusz zawiera błedy",G11)))</formula>
    </cfRule>
  </conditionalFormatting>
  <conditionalFormatting sqref="G12:G21">
    <cfRule type="containsText" dxfId="459" priority="40" operator="containsText" text="Arkusz zawiera błędy">
      <formula>NOT(ISERROR(SEARCH("Arkusz zawiera błędy",G12)))</formula>
    </cfRule>
    <cfRule type="containsText" dxfId="458" priority="41" operator="containsText" text="Zweryfikowany poprawnie">
      <formula>NOT(ISERROR(SEARCH("Zweryfikowany poprawnie",G12)))</formula>
    </cfRule>
  </conditionalFormatting>
  <conditionalFormatting sqref="G12:G21">
    <cfRule type="containsText" dxfId="457" priority="42" operator="containsText" text="Arkusz zawiera błedy">
      <formula>NOT(ISERROR(SEARCH("Arkusz zawiera błedy",G12)))</formula>
    </cfRule>
  </conditionalFormatting>
  <conditionalFormatting sqref="G12:G21">
    <cfRule type="containsText" dxfId="456" priority="37" operator="containsText" text="Zweryfikowany poprawnie">
      <formula>NOT(ISERROR(SEARCH("Zweryfikowany poprawnie",G12)))</formula>
    </cfRule>
    <cfRule type="containsText" dxfId="455" priority="38" operator="containsText" text="Arkusz zawiera błędy">
      <formula>NOT(ISERROR(SEARCH("Arkusz zawiera błędy",G12)))</formula>
    </cfRule>
    <cfRule type="containsText" dxfId="454" priority="39" operator="containsText" text="Arkusz zawiera błedy">
      <formula>NOT(ISERROR(SEARCH("Arkusz zawiera błedy",G12)))</formula>
    </cfRule>
  </conditionalFormatting>
  <conditionalFormatting sqref="G7">
    <cfRule type="containsText" dxfId="453" priority="34" operator="containsText" text="Arkusz zawiera błędy">
      <formula>NOT(ISERROR(SEARCH("Arkusz zawiera błędy",G7)))</formula>
    </cfRule>
    <cfRule type="containsText" dxfId="452" priority="35" operator="containsText" text="Zweryfikowany poprawnie">
      <formula>NOT(ISERROR(SEARCH("Zweryfikowany poprawnie",G7)))</formula>
    </cfRule>
  </conditionalFormatting>
  <conditionalFormatting sqref="G7">
    <cfRule type="containsText" dxfId="451" priority="36" operator="containsText" text="Arkusz zawiera błedy">
      <formula>NOT(ISERROR(SEARCH("Arkusz zawiera błedy",G7)))</formula>
    </cfRule>
  </conditionalFormatting>
  <conditionalFormatting sqref="G7">
    <cfRule type="containsText" dxfId="450" priority="31" operator="containsText" text="Zweryfikowany poprawnie">
      <formula>NOT(ISERROR(SEARCH("Zweryfikowany poprawnie",G7)))</formula>
    </cfRule>
    <cfRule type="containsText" dxfId="449" priority="32" operator="containsText" text="Arkusz zawiera błędy">
      <formula>NOT(ISERROR(SEARCH("Arkusz zawiera błędy",G7)))</formula>
    </cfRule>
    <cfRule type="containsText" dxfId="448" priority="33" operator="containsText" text="Arkusz zawiera błedy">
      <formula>NOT(ISERROR(SEARCH("Arkusz zawiera błedy",G7)))</formula>
    </cfRule>
  </conditionalFormatting>
  <conditionalFormatting sqref="G8">
    <cfRule type="containsText" dxfId="447" priority="28" operator="containsText" text="Arkusz zawiera błędy">
      <formula>NOT(ISERROR(SEARCH("Arkusz zawiera błędy",G8)))</formula>
    </cfRule>
    <cfRule type="containsText" dxfId="446" priority="29" operator="containsText" text="Zweryfikowany poprawnie">
      <formula>NOT(ISERROR(SEARCH("Zweryfikowany poprawnie",G8)))</formula>
    </cfRule>
  </conditionalFormatting>
  <conditionalFormatting sqref="G8">
    <cfRule type="containsText" dxfId="445" priority="30" operator="containsText" text="Arkusz zawiera błedy">
      <formula>NOT(ISERROR(SEARCH("Arkusz zawiera błedy",G8)))</formula>
    </cfRule>
  </conditionalFormatting>
  <conditionalFormatting sqref="G8">
    <cfRule type="containsText" dxfId="444" priority="25" operator="containsText" text="Zweryfikowany poprawnie">
      <formula>NOT(ISERROR(SEARCH("Zweryfikowany poprawnie",G8)))</formula>
    </cfRule>
    <cfRule type="containsText" dxfId="443" priority="26" operator="containsText" text="Arkusz zawiera błędy">
      <formula>NOT(ISERROR(SEARCH("Arkusz zawiera błędy",G8)))</formula>
    </cfRule>
    <cfRule type="containsText" dxfId="442" priority="27" operator="containsText" text="Arkusz zawiera błedy">
      <formula>NOT(ISERROR(SEARCH("Arkusz zawiera błedy",G8)))</formula>
    </cfRule>
  </conditionalFormatting>
  <conditionalFormatting sqref="G9">
    <cfRule type="containsText" dxfId="441" priority="22" operator="containsText" text="Arkusz zawiera błędy">
      <formula>NOT(ISERROR(SEARCH("Arkusz zawiera błędy",G9)))</formula>
    </cfRule>
    <cfRule type="containsText" dxfId="440" priority="23" operator="containsText" text="Zweryfikowany poprawnie">
      <formula>NOT(ISERROR(SEARCH("Zweryfikowany poprawnie",G9)))</formula>
    </cfRule>
  </conditionalFormatting>
  <conditionalFormatting sqref="G9">
    <cfRule type="containsText" dxfId="439" priority="24" operator="containsText" text="Arkusz zawiera błedy">
      <formula>NOT(ISERROR(SEARCH("Arkusz zawiera błedy",G9)))</formula>
    </cfRule>
  </conditionalFormatting>
  <conditionalFormatting sqref="G9">
    <cfRule type="containsText" dxfId="438" priority="19" operator="containsText" text="Zweryfikowany poprawnie">
      <formula>NOT(ISERROR(SEARCH("Zweryfikowany poprawnie",G9)))</formula>
    </cfRule>
    <cfRule type="containsText" dxfId="437" priority="20" operator="containsText" text="Arkusz zawiera błędy">
      <formula>NOT(ISERROR(SEARCH("Arkusz zawiera błędy",G9)))</formula>
    </cfRule>
    <cfRule type="containsText" dxfId="436" priority="21" operator="containsText" text="Arkusz zawiera błedy">
      <formula>NOT(ISERROR(SEARCH("Arkusz zawiera błedy",G9)))</formula>
    </cfRule>
  </conditionalFormatting>
  <conditionalFormatting sqref="G10">
    <cfRule type="containsText" dxfId="435" priority="16" operator="containsText" text="Arkusz zawiera błędy">
      <formula>NOT(ISERROR(SEARCH("Arkusz zawiera błędy",G10)))</formula>
    </cfRule>
    <cfRule type="containsText" dxfId="434" priority="17" operator="containsText" text="Zweryfikowany poprawnie">
      <formula>NOT(ISERROR(SEARCH("Zweryfikowany poprawnie",G10)))</formula>
    </cfRule>
  </conditionalFormatting>
  <conditionalFormatting sqref="G10">
    <cfRule type="containsText" dxfId="433" priority="18" operator="containsText" text="Arkusz zawiera błedy">
      <formula>NOT(ISERROR(SEARCH("Arkusz zawiera błedy",G10)))</formula>
    </cfRule>
  </conditionalFormatting>
  <conditionalFormatting sqref="G10">
    <cfRule type="containsText" dxfId="432" priority="13" operator="containsText" text="Zweryfikowany poprawnie">
      <formula>NOT(ISERROR(SEARCH("Zweryfikowany poprawnie",G10)))</formula>
    </cfRule>
    <cfRule type="containsText" dxfId="431" priority="14" operator="containsText" text="Arkusz zawiera błędy">
      <formula>NOT(ISERROR(SEARCH("Arkusz zawiera błędy",G10)))</formula>
    </cfRule>
    <cfRule type="containsText" dxfId="430" priority="15" operator="containsText" text="Arkusz zawiera błedy">
      <formula>NOT(ISERROR(SEARCH("Arkusz zawiera błedy",G10)))</formula>
    </cfRule>
  </conditionalFormatting>
  <conditionalFormatting sqref="G22">
    <cfRule type="containsText" dxfId="429" priority="4" operator="containsText" text="Arkusz zawiera błędy">
      <formula>NOT(ISERROR(SEARCH("Arkusz zawiera błędy",G22)))</formula>
    </cfRule>
    <cfRule type="containsText" dxfId="428" priority="5" operator="containsText" text="Zweryfikowany poprawnie">
      <formula>NOT(ISERROR(SEARCH("Zweryfikowany poprawnie",G22)))</formula>
    </cfRule>
  </conditionalFormatting>
  <conditionalFormatting sqref="G22">
    <cfRule type="containsText" dxfId="427" priority="6" operator="containsText" text="Arkusz zawiera błedy">
      <formula>NOT(ISERROR(SEARCH("Arkusz zawiera błedy",G22)))</formula>
    </cfRule>
  </conditionalFormatting>
  <conditionalFormatting sqref="G22">
    <cfRule type="containsText" dxfId="426" priority="1" operator="containsText" text="Zweryfikowany poprawnie">
      <formula>NOT(ISERROR(SEARCH("Zweryfikowany poprawnie",G22)))</formula>
    </cfRule>
    <cfRule type="containsText" dxfId="425" priority="2" operator="containsText" text="Arkusz zawiera błędy">
      <formula>NOT(ISERROR(SEARCH("Arkusz zawiera błędy",G22)))</formula>
    </cfRule>
    <cfRule type="containsText" dxfId="424" priority="3" operator="containsText" text="Arkusz zawiera błedy">
      <formula>NOT(ISERROR(SEARCH("Arkusz zawiera błedy",G22)))</formula>
    </cfRule>
  </conditionalFormatting>
  <pageMargins left="0.7" right="0.7" top="0.75" bottom="0.75" header="0.3" footer="0.3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9"/>
  <dimension ref="B1:F22"/>
  <sheetViews>
    <sheetView zoomScale="110" zoomScaleNormal="110" workbookViewId="0">
      <selection activeCell="D6" sqref="D6:E15"/>
    </sheetView>
  </sheetViews>
  <sheetFormatPr defaultColWidth="8.7265625" defaultRowHeight="14.5"/>
  <cols>
    <col min="1" max="2" width="8.7265625" style="43"/>
    <col min="3" max="3" width="45.7265625" style="43" customWidth="1"/>
    <col min="4" max="5" width="15.1796875" style="43" customWidth="1"/>
    <col min="6" max="6" width="49.7265625" style="43" customWidth="1"/>
    <col min="7" max="16384" width="8.7265625" style="43"/>
  </cols>
  <sheetData>
    <row r="1" spans="2:6">
      <c r="B1" s="39" t="s">
        <v>938</v>
      </c>
    </row>
    <row r="2" spans="2:6">
      <c r="B2" s="447" t="s">
        <v>476</v>
      </c>
      <c r="C2" s="117"/>
      <c r="D2" s="442"/>
      <c r="E2" s="61"/>
    </row>
    <row r="3" spans="2:6" ht="15" thickBot="1">
      <c r="B3" s="117"/>
      <c r="C3" s="117"/>
      <c r="D3" s="442"/>
      <c r="E3" s="61"/>
    </row>
    <row r="4" spans="2:6" ht="29.5" thickBot="1">
      <c r="B4" s="1206"/>
      <c r="C4" s="1207"/>
      <c r="D4" s="433" t="s">
        <v>85</v>
      </c>
      <c r="E4" s="194" t="s">
        <v>117</v>
      </c>
    </row>
    <row r="5" spans="2:6" ht="15" thickBot="1">
      <c r="B5" s="1208"/>
      <c r="C5" s="1209"/>
      <c r="D5" s="435" t="s">
        <v>777</v>
      </c>
      <c r="E5" s="436" t="s">
        <v>778</v>
      </c>
    </row>
    <row r="6" spans="2:6">
      <c r="B6" s="448" t="s">
        <v>477</v>
      </c>
      <c r="C6" s="449" t="s">
        <v>118</v>
      </c>
      <c r="D6" s="130">
        <v>0</v>
      </c>
      <c r="E6" s="444">
        <v>0</v>
      </c>
      <c r="F6" s="43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2:6">
      <c r="B7" s="439" t="s">
        <v>478</v>
      </c>
      <c r="C7" s="96" t="s">
        <v>246</v>
      </c>
      <c r="D7" s="105">
        <v>0</v>
      </c>
      <c r="E7" s="105">
        <v>0</v>
      </c>
      <c r="F7" s="43" t="str">
        <f t="shared" ref="F7:F15" si="0">IF(COUNTBLANK(D7:E7)=2,"",IF(AND(COUNTBLANK(D7:E7)=0,COUNT(D7:E7)=2), "Weryfikacja bieżącego wiersza OK", "Należy wypełnić wszystkie pola w bieżącym wierszu"))</f>
        <v>Weryfikacja bieżącego wiersza OK</v>
      </c>
    </row>
    <row r="8" spans="2:6" ht="29">
      <c r="B8" s="439" t="s">
        <v>479</v>
      </c>
      <c r="C8" s="96" t="s">
        <v>196</v>
      </c>
      <c r="D8" s="105">
        <v>0</v>
      </c>
      <c r="E8" s="105">
        <v>0</v>
      </c>
      <c r="F8" s="43" t="str">
        <f t="shared" si="0"/>
        <v>Weryfikacja bieżącego wiersza OK</v>
      </c>
    </row>
    <row r="9" spans="2:6">
      <c r="B9" s="439" t="s">
        <v>480</v>
      </c>
      <c r="C9" s="124" t="s">
        <v>119</v>
      </c>
      <c r="D9" s="106">
        <v>0</v>
      </c>
      <c r="E9" s="445">
        <v>0</v>
      </c>
      <c r="F9" s="43" t="str">
        <f t="shared" si="0"/>
        <v>Weryfikacja bieżącego wiersza OK</v>
      </c>
    </row>
    <row r="10" spans="2:6">
      <c r="B10" s="439" t="s">
        <v>481</v>
      </c>
      <c r="C10" s="96" t="s">
        <v>197</v>
      </c>
      <c r="D10" s="105">
        <v>0</v>
      </c>
      <c r="E10" s="105">
        <v>0</v>
      </c>
      <c r="F10" s="43" t="str">
        <f t="shared" si="0"/>
        <v>Weryfikacja bieżącego wiersza OK</v>
      </c>
    </row>
    <row r="11" spans="2:6" ht="29">
      <c r="B11" s="439" t="s">
        <v>482</v>
      </c>
      <c r="C11" s="96" t="s">
        <v>198</v>
      </c>
      <c r="D11" s="105">
        <v>0</v>
      </c>
      <c r="E11" s="105">
        <v>0</v>
      </c>
      <c r="F11" s="43" t="str">
        <f t="shared" si="0"/>
        <v>Weryfikacja bieżącego wiersza OK</v>
      </c>
    </row>
    <row r="12" spans="2:6">
      <c r="B12" s="439" t="s">
        <v>483</v>
      </c>
      <c r="C12" s="124" t="s">
        <v>18</v>
      </c>
      <c r="D12" s="132">
        <v>0</v>
      </c>
      <c r="E12" s="445">
        <v>0</v>
      </c>
      <c r="F12" s="43" t="str">
        <f t="shared" si="0"/>
        <v>Weryfikacja bieżącego wiersza OK</v>
      </c>
    </row>
    <row r="13" spans="2:6" ht="43.5">
      <c r="B13" s="439" t="s">
        <v>484</v>
      </c>
      <c r="C13" s="96" t="s">
        <v>237</v>
      </c>
      <c r="D13" s="105">
        <v>0</v>
      </c>
      <c r="E13" s="105">
        <v>0</v>
      </c>
      <c r="F13" s="43" t="str">
        <f t="shared" si="0"/>
        <v>Weryfikacja bieżącego wiersza OK</v>
      </c>
    </row>
    <row r="14" spans="2:6" ht="29.5" thickBot="1">
      <c r="B14" s="440" t="s">
        <v>485</v>
      </c>
      <c r="C14" s="96" t="s">
        <v>196</v>
      </c>
      <c r="D14" s="131">
        <v>0</v>
      </c>
      <c r="E14" s="131">
        <v>0</v>
      </c>
      <c r="F14" s="43" t="str">
        <f t="shared" si="0"/>
        <v>Weryfikacja bieżącego wiersza OK</v>
      </c>
    </row>
    <row r="15" spans="2:6" ht="15" thickBot="1">
      <c r="B15" s="450" t="s">
        <v>486</v>
      </c>
      <c r="C15" s="195" t="s">
        <v>52</v>
      </c>
      <c r="D15" s="451">
        <v>0</v>
      </c>
      <c r="E15" s="451">
        <v>0</v>
      </c>
      <c r="F15" s="43" t="str">
        <f t="shared" si="0"/>
        <v>Weryfikacja bieżącego wiersza OK</v>
      </c>
    </row>
    <row r="17" spans="3:5">
      <c r="C17" s="38" t="s">
        <v>1758</v>
      </c>
      <c r="D17" s="38"/>
      <c r="E17" s="38"/>
    </row>
    <row r="18" spans="3:5">
      <c r="C18" s="38" t="s">
        <v>477</v>
      </c>
      <c r="D18" s="62" t="str">
        <f>IF(D6="","",IF(ROUND(SUM(D7:D8),2)=ROUND(D6,2),"OK","Błąd sumy częściowej"))</f>
        <v>OK</v>
      </c>
      <c r="E18" s="62" t="str">
        <f>IF(E6="","",IF(ROUND(SUM(E7:E8),2)=ROUND(E6,2),"OK","Błąd sumy częściowej"))</f>
        <v>OK</v>
      </c>
    </row>
    <row r="19" spans="3:5">
      <c r="C19" s="38" t="s">
        <v>480</v>
      </c>
      <c r="D19" s="62" t="str">
        <f>IF(D9="","",IF(ROUND(SUM(D10:D11),2)=ROUND(D9,2),"OK","Błąd sumy częściowej"))</f>
        <v>OK</v>
      </c>
      <c r="E19" s="62" t="str">
        <f>IF(E9="","",IF(ROUND(SUM(E10:E11),2)=ROUND(E9,2),"OK","Błąd sumy częściowej"))</f>
        <v>OK</v>
      </c>
    </row>
    <row r="20" spans="3:5">
      <c r="C20" s="38" t="s">
        <v>483</v>
      </c>
      <c r="D20" s="62" t="str">
        <f>IF(D12="","",IF(ROUND(SUM(D13:D14),2)=ROUND(D12,2),"OK","Błąd sumy częściowej"))</f>
        <v>OK</v>
      </c>
      <c r="E20" s="62" t="str">
        <f>IF(E12="","",IF(ROUND(SUM(E13:E14),2)=ROUND(E12,2),"OK","Błąd sumy częściowej"))</f>
        <v>OK</v>
      </c>
    </row>
    <row r="21" spans="3:5">
      <c r="C21" s="38" t="s">
        <v>486</v>
      </c>
      <c r="D21" s="62" t="str">
        <f>IF(D15="","",IF(ROUND(SUM(D6+D9+D12),2)=ROUND(D15,2),"OK","Błąd sumy częściowej"))</f>
        <v>OK</v>
      </c>
      <c r="E21" s="62" t="str">
        <f>IF(E15="","",IF(ROUND(SUM(E6+E9+E12),2)=ROUND(E15,2),"OK","Błąd sumy częściowej"))</f>
        <v>OK</v>
      </c>
    </row>
    <row r="22" spans="3:5">
      <c r="C22" s="61" t="s">
        <v>1759</v>
      </c>
      <c r="D22" s="62" t="str">
        <f>IF(COUNTBLANK(F6:F15)=10,"",IF(AND(COUNTIF(F6:F15,"Weryfikacja bieżącego wiersza OK")=10,COUNTIF(D18:E21,"OK")=8),"Arkusz jest zwalidowany poprawnie","Arkusz jest niepoprawny"))</f>
        <v>Arkusz jest zwalidowany poprawnie</v>
      </c>
    </row>
  </sheetData>
  <sheetProtection algorithmName="SHA-512" hashValue="b1LUeGJdGROWyDYZthnfeHnKHiRpE78qFQUTtGkNL9AHCFbwJhRG/oaiHgZ5GCepQwDBMIf6iuiLomETnDPnAA==" saltValue="c1viKSbrlZPSPJRIrJEBWQ==" spinCount="100000" sheet="1" objects="1" scenarios="1"/>
  <mergeCells count="1">
    <mergeCell ref="B4:C5"/>
  </mergeCells>
  <conditionalFormatting sqref="F6">
    <cfRule type="containsText" dxfId="272" priority="8" operator="containsText" text="Należy">
      <formula>NOT(ISERROR(SEARCH("Należy",F6)))</formula>
    </cfRule>
    <cfRule type="containsText" dxfId="271" priority="9" operator="containsText" text="Weryfikacja bieżącego wiersza OK">
      <formula>NOT(ISERROR(SEARCH("Weryfikacja bieżącego wiersza OK",F6)))</formula>
    </cfRule>
  </conditionalFormatting>
  <conditionalFormatting sqref="F7:F15">
    <cfRule type="containsText" dxfId="270" priority="6" operator="containsText" text="Należy">
      <formula>NOT(ISERROR(SEARCH("Należy",F7)))</formula>
    </cfRule>
    <cfRule type="containsText" dxfId="269" priority="7" operator="containsText" text="Weryfikacja bieżącego wiersza OK">
      <formula>NOT(ISERROR(SEARCH("Weryfikacja bieżącego wiersza OK",F7)))</formula>
    </cfRule>
  </conditionalFormatting>
  <conditionalFormatting sqref="D18:E18">
    <cfRule type="containsText" dxfId="268" priority="5" operator="containsText" text="OK">
      <formula>NOT(ISERROR(SEARCH("OK",D18)))</formula>
    </cfRule>
  </conditionalFormatting>
  <conditionalFormatting sqref="D19:E19">
    <cfRule type="containsText" dxfId="267" priority="4" operator="containsText" text="OK">
      <formula>NOT(ISERROR(SEARCH("OK",D19)))</formula>
    </cfRule>
  </conditionalFormatting>
  <conditionalFormatting sqref="D20:E20">
    <cfRule type="containsText" dxfId="266" priority="3" operator="containsText" text="OK">
      <formula>NOT(ISERROR(SEARCH("OK",D20)))</formula>
    </cfRule>
  </conditionalFormatting>
  <conditionalFormatting sqref="D21:E21">
    <cfRule type="containsText" dxfId="265" priority="2" operator="containsText" text="OK">
      <formula>NOT(ISERROR(SEARCH("OK",D21)))</formula>
    </cfRule>
  </conditionalFormatting>
  <conditionalFormatting sqref="D22">
    <cfRule type="containsText" dxfId="264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0">
    <pageSetUpPr fitToPage="1"/>
  </sheetPr>
  <dimension ref="B1:R31"/>
  <sheetViews>
    <sheetView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Q22"/>
    </sheetView>
  </sheetViews>
  <sheetFormatPr defaultColWidth="9.1796875" defaultRowHeight="10"/>
  <cols>
    <col min="1" max="1" width="9.1796875" style="136" customWidth="1"/>
    <col min="2" max="2" width="10.81640625" style="136" customWidth="1"/>
    <col min="3" max="3" width="38.26953125" style="136" customWidth="1"/>
    <col min="4" max="17" width="16.1796875" style="136" customWidth="1"/>
    <col min="18" max="18" width="48" style="136" customWidth="1"/>
    <col min="19" max="19" width="9.1796875" style="136"/>
    <col min="20" max="20" width="20.7265625" style="136" customWidth="1"/>
    <col min="21" max="16384" width="9.1796875" style="136"/>
  </cols>
  <sheetData>
    <row r="1" spans="2:18" ht="14.5">
      <c r="B1" s="39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2:18" ht="14.5">
      <c r="B2" s="452" t="s">
        <v>487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8" ht="15" thickBot="1">
      <c r="B3" s="61"/>
      <c r="C3" s="453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ht="36" customHeight="1" thickBot="1">
      <c r="B4" s="1151"/>
      <c r="C4" s="1152"/>
      <c r="D4" s="1196" t="s">
        <v>53</v>
      </c>
      <c r="E4" s="1197"/>
      <c r="F4" s="1196" t="s">
        <v>54</v>
      </c>
      <c r="G4" s="1197"/>
      <c r="H4" s="1196" t="s">
        <v>840</v>
      </c>
      <c r="I4" s="1197"/>
      <c r="J4" s="1196" t="s">
        <v>233</v>
      </c>
      <c r="K4" s="1197"/>
      <c r="L4" s="1196" t="s">
        <v>234</v>
      </c>
      <c r="M4" s="1197"/>
      <c r="N4" s="1196" t="s">
        <v>48</v>
      </c>
      <c r="O4" s="1197"/>
      <c r="P4" s="1196" t="s">
        <v>86</v>
      </c>
      <c r="Q4" s="1197"/>
      <c r="R4" s="61"/>
    </row>
    <row r="5" spans="2:18" ht="60" customHeight="1" thickBot="1">
      <c r="B5" s="1153"/>
      <c r="C5" s="1154"/>
      <c r="D5" s="454" t="s">
        <v>100</v>
      </c>
      <c r="E5" s="455" t="s">
        <v>104</v>
      </c>
      <c r="F5" s="454" t="s">
        <v>100</v>
      </c>
      <c r="G5" s="455" t="s">
        <v>104</v>
      </c>
      <c r="H5" s="454" t="s">
        <v>100</v>
      </c>
      <c r="I5" s="455" t="s">
        <v>104</v>
      </c>
      <c r="J5" s="454" t="s">
        <v>100</v>
      </c>
      <c r="K5" s="455" t="s">
        <v>104</v>
      </c>
      <c r="L5" s="454" t="s">
        <v>100</v>
      </c>
      <c r="M5" s="455" t="s">
        <v>104</v>
      </c>
      <c r="N5" s="454" t="s">
        <v>100</v>
      </c>
      <c r="O5" s="455" t="s">
        <v>104</v>
      </c>
      <c r="P5" s="454" t="s">
        <v>100</v>
      </c>
      <c r="Q5" s="455" t="s">
        <v>104</v>
      </c>
      <c r="R5" s="61"/>
    </row>
    <row r="6" spans="2:18" s="443" customFormat="1" ht="17.5" customHeight="1" thickBot="1">
      <c r="B6" s="1155"/>
      <c r="C6" s="1156"/>
      <c r="D6" s="456" t="s">
        <v>777</v>
      </c>
      <c r="E6" s="457" t="s">
        <v>778</v>
      </c>
      <c r="F6" s="456" t="s">
        <v>779</v>
      </c>
      <c r="G6" s="457" t="s">
        <v>780</v>
      </c>
      <c r="H6" s="456" t="s">
        <v>781</v>
      </c>
      <c r="I6" s="457" t="s">
        <v>782</v>
      </c>
      <c r="J6" s="456" t="s">
        <v>806</v>
      </c>
      <c r="K6" s="457" t="s">
        <v>807</v>
      </c>
      <c r="L6" s="456" t="s">
        <v>808</v>
      </c>
      <c r="M6" s="457" t="s">
        <v>809</v>
      </c>
      <c r="N6" s="456" t="s">
        <v>712</v>
      </c>
      <c r="O6" s="457" t="s">
        <v>810</v>
      </c>
      <c r="P6" s="456" t="s">
        <v>711</v>
      </c>
      <c r="Q6" s="457" t="s">
        <v>811</v>
      </c>
      <c r="R6" s="61"/>
    </row>
    <row r="7" spans="2:18" ht="14.5">
      <c r="B7" s="458" t="s">
        <v>488</v>
      </c>
      <c r="C7" s="459" t="s">
        <v>97</v>
      </c>
      <c r="D7" s="471">
        <v>0</v>
      </c>
      <c r="E7" s="472"/>
      <c r="F7" s="473">
        <v>0</v>
      </c>
      <c r="G7" s="474"/>
      <c r="H7" s="471">
        <v>0</v>
      </c>
      <c r="I7" s="474"/>
      <c r="J7" s="471">
        <v>0</v>
      </c>
      <c r="K7" s="474"/>
      <c r="L7" s="471">
        <v>0</v>
      </c>
      <c r="M7" s="474"/>
      <c r="N7" s="471">
        <v>0</v>
      </c>
      <c r="O7" s="474"/>
      <c r="P7" s="471">
        <v>0</v>
      </c>
      <c r="Q7" s="343"/>
      <c r="R7" s="43" t="str">
        <f>IF(COUNTBLANK(D7:Q7)=14,"",IF(AND(COUNTBLANK(D7:Q7)=7,COUNT(D7:Q7)=7), "Weryfikacja bieżącego wiersza OK", "Należy wypełnić wszystkie pola w bieżącym wierszu"))</f>
        <v>Weryfikacja bieżącego wiersza OK</v>
      </c>
    </row>
    <row r="8" spans="2:18" ht="14.5">
      <c r="B8" s="460" t="s">
        <v>489</v>
      </c>
      <c r="C8" s="461" t="s">
        <v>15</v>
      </c>
      <c r="D8" s="475">
        <v>0</v>
      </c>
      <c r="E8" s="343"/>
      <c r="F8" s="476">
        <v>0</v>
      </c>
      <c r="G8" s="343"/>
      <c r="H8" s="475">
        <v>0</v>
      </c>
      <c r="I8" s="343"/>
      <c r="J8" s="475">
        <v>0</v>
      </c>
      <c r="K8" s="343"/>
      <c r="L8" s="475">
        <v>0</v>
      </c>
      <c r="M8" s="343"/>
      <c r="N8" s="475">
        <v>0</v>
      </c>
      <c r="O8" s="343"/>
      <c r="P8" s="475">
        <v>0</v>
      </c>
      <c r="Q8" s="343"/>
      <c r="R8" s="43" t="str">
        <f>IF(COUNTBLANK(D8:Q8)=14,"",IF(AND(COUNTBLANK(D8:Q8)=7,COUNT(D8:Q8)=7), "Weryfikacja bieżącego wiersza OK", "Należy wypełnić wszystkie pola w bieżącym wierszu"))</f>
        <v>Weryfikacja bieżącego wiersza OK</v>
      </c>
    </row>
    <row r="9" spans="2:18" ht="14.5">
      <c r="B9" s="460" t="s">
        <v>490</v>
      </c>
      <c r="C9" s="461" t="s">
        <v>16</v>
      </c>
      <c r="D9" s="475">
        <v>0</v>
      </c>
      <c r="E9" s="343"/>
      <c r="F9" s="476">
        <v>0</v>
      </c>
      <c r="G9" s="343"/>
      <c r="H9" s="475">
        <v>0</v>
      </c>
      <c r="I9" s="343"/>
      <c r="J9" s="475">
        <v>0</v>
      </c>
      <c r="K9" s="343"/>
      <c r="L9" s="475">
        <v>0</v>
      </c>
      <c r="M9" s="343"/>
      <c r="N9" s="475">
        <v>0</v>
      </c>
      <c r="O9" s="343"/>
      <c r="P9" s="475">
        <v>0</v>
      </c>
      <c r="Q9" s="343"/>
      <c r="R9" s="43" t="str">
        <f>IF(COUNTBLANK(D9:Q9)=14,"",IF(AND(COUNTBLANK(D9:Q9)=7,COUNT(D9:Q9)=7), "Weryfikacja bieżącego wiersza OK", "Należy wypełnić wszystkie pola w bieżącym wierszu"))</f>
        <v>Weryfikacja bieżącego wiersza OK</v>
      </c>
    </row>
    <row r="10" spans="2:18" ht="14.5">
      <c r="B10" s="460" t="s">
        <v>491</v>
      </c>
      <c r="C10" s="461" t="s">
        <v>96</v>
      </c>
      <c r="D10" s="475">
        <v>0</v>
      </c>
      <c r="E10" s="343"/>
      <c r="F10" s="477">
        <v>0</v>
      </c>
      <c r="G10" s="343"/>
      <c r="H10" s="478">
        <v>0</v>
      </c>
      <c r="I10" s="343"/>
      <c r="J10" s="478">
        <v>0</v>
      </c>
      <c r="K10" s="343"/>
      <c r="L10" s="478">
        <v>0</v>
      </c>
      <c r="M10" s="343"/>
      <c r="N10" s="478">
        <v>0</v>
      </c>
      <c r="O10" s="343"/>
      <c r="P10" s="478">
        <v>0</v>
      </c>
      <c r="Q10" s="343"/>
      <c r="R10" s="43" t="str">
        <f>IF(COUNTBLANK(D10:Q10)=14,"",IF(AND(COUNTBLANK(D10:Q10)=7,COUNT(D10:Q10)=7), "Weryfikacja bieżącego wiersza OK", "Należy wypełnić wszystkie pola w bieżącym wierszu"))</f>
        <v>Weryfikacja bieżącego wiersza OK</v>
      </c>
    </row>
    <row r="11" spans="2:18" ht="14.5">
      <c r="B11" s="460" t="s">
        <v>492</v>
      </c>
      <c r="C11" s="462" t="s">
        <v>99</v>
      </c>
      <c r="D11" s="479"/>
      <c r="E11" s="480"/>
      <c r="F11" s="481"/>
      <c r="G11" s="481"/>
      <c r="H11" s="482">
        <v>0</v>
      </c>
      <c r="I11" s="483">
        <v>0</v>
      </c>
      <c r="J11" s="482">
        <v>0</v>
      </c>
      <c r="K11" s="483">
        <v>0</v>
      </c>
      <c r="L11" s="482">
        <v>0</v>
      </c>
      <c r="M11" s="483">
        <v>0</v>
      </c>
      <c r="N11" s="482">
        <v>0</v>
      </c>
      <c r="O11" s="483">
        <v>0</v>
      </c>
      <c r="P11" s="341"/>
      <c r="Q11" s="343"/>
      <c r="R11" s="43" t="str">
        <f>IF(COUNTBLANK(D11:Q11)=14,"",IF(AND(COUNTBLANK(D11:Q11)=6,COUNT(D11:Q11)=8), "Weryfikacja bieżącego wiersza OK", "Należy wypełnić wszystkie pola w bieżącym wierszu"))</f>
        <v>Weryfikacja bieżącego wiersza OK</v>
      </c>
    </row>
    <row r="12" spans="2:18" ht="14.5">
      <c r="B12" s="460" t="s">
        <v>493</v>
      </c>
      <c r="C12" s="461" t="s">
        <v>101</v>
      </c>
      <c r="D12" s="341"/>
      <c r="E12" s="343"/>
      <c r="F12" s="484"/>
      <c r="G12" s="484"/>
      <c r="H12" s="341"/>
      <c r="I12" s="484"/>
      <c r="J12" s="475">
        <v>0</v>
      </c>
      <c r="K12" s="485">
        <v>0</v>
      </c>
      <c r="L12" s="475">
        <v>0</v>
      </c>
      <c r="M12" s="485">
        <v>0</v>
      </c>
      <c r="N12" s="475">
        <v>0</v>
      </c>
      <c r="O12" s="485">
        <v>0</v>
      </c>
      <c r="P12" s="341"/>
      <c r="Q12" s="343"/>
      <c r="R12" s="43" t="str">
        <f>IF(COUNTBLANK(J12:O12)=6,"",IF(AND(COUNTBLANK(J12:O12)=0,COUNT(J12:O12)=6), "Weryfikacja bieżącego wiersza OK", "Należy wypełnić wszystkie pola w bieżącym wierszu"))</f>
        <v>Weryfikacja bieżącego wiersza OK</v>
      </c>
    </row>
    <row r="13" spans="2:18" ht="14.5">
      <c r="B13" s="460" t="s">
        <v>494</v>
      </c>
      <c r="C13" s="461" t="s">
        <v>102</v>
      </c>
      <c r="D13" s="341"/>
      <c r="E13" s="343"/>
      <c r="F13" s="484"/>
      <c r="G13" s="484"/>
      <c r="H13" s="475">
        <v>0</v>
      </c>
      <c r="I13" s="476">
        <v>0</v>
      </c>
      <c r="J13" s="475">
        <v>0</v>
      </c>
      <c r="K13" s="485">
        <v>0</v>
      </c>
      <c r="L13" s="475">
        <v>0</v>
      </c>
      <c r="M13" s="485">
        <v>0</v>
      </c>
      <c r="N13" s="475">
        <v>0</v>
      </c>
      <c r="O13" s="485">
        <v>0</v>
      </c>
      <c r="P13" s="341"/>
      <c r="Q13" s="343"/>
      <c r="R13" s="43" t="str">
        <f>IF(COUNTBLANK(H13:O13)=8,"",IF(AND(COUNTBLANK(H13:O13)=0,COUNT(H13:O13)=8), "Weryfikacja bieżącego wiersza OK", "Należy wypełnić wszystkie pola w bieżącym wierszu"))</f>
        <v>Weryfikacja bieżącego wiersza OK</v>
      </c>
    </row>
    <row r="14" spans="2:18" ht="29">
      <c r="B14" s="460" t="s">
        <v>495</v>
      </c>
      <c r="C14" s="461" t="s">
        <v>103</v>
      </c>
      <c r="D14" s="341"/>
      <c r="E14" s="343"/>
      <c r="F14" s="484"/>
      <c r="G14" s="484"/>
      <c r="H14" s="475">
        <v>0</v>
      </c>
      <c r="I14" s="485">
        <v>0</v>
      </c>
      <c r="J14" s="475">
        <v>0</v>
      </c>
      <c r="K14" s="485">
        <v>0</v>
      </c>
      <c r="L14" s="475">
        <v>0</v>
      </c>
      <c r="M14" s="485">
        <v>0</v>
      </c>
      <c r="N14" s="475">
        <v>0</v>
      </c>
      <c r="O14" s="485">
        <v>0</v>
      </c>
      <c r="P14" s="475">
        <v>0</v>
      </c>
      <c r="Q14" s="486">
        <v>0</v>
      </c>
      <c r="R14" s="43" t="str">
        <f>IF(COUNTBLANK(H14:Q14)=10,"",IF(AND(COUNTBLANK(H14:Q14)=0,COUNT(H14:Q14)=10), "Weryfikacja bieżącego wiersza OK", "Należy wypełnić wszystkie pola w bieżącym wierszu"))</f>
        <v>Weryfikacja bieżącego wiersza OK</v>
      </c>
    </row>
    <row r="15" spans="2:18" ht="14.5">
      <c r="B15" s="460" t="s">
        <v>496</v>
      </c>
      <c r="C15" s="463" t="s">
        <v>98</v>
      </c>
      <c r="D15" s="341"/>
      <c r="E15" s="343"/>
      <c r="F15" s="487">
        <v>0</v>
      </c>
      <c r="G15" s="488">
        <v>0</v>
      </c>
      <c r="H15" s="482">
        <v>0</v>
      </c>
      <c r="I15" s="483">
        <v>0</v>
      </c>
      <c r="J15" s="482">
        <v>0</v>
      </c>
      <c r="K15" s="483">
        <v>0</v>
      </c>
      <c r="L15" s="482">
        <v>0</v>
      </c>
      <c r="M15" s="483">
        <v>0</v>
      </c>
      <c r="N15" s="482">
        <v>0</v>
      </c>
      <c r="O15" s="483">
        <v>0</v>
      </c>
      <c r="P15" s="482">
        <v>0</v>
      </c>
      <c r="Q15" s="483">
        <v>0</v>
      </c>
      <c r="R15" s="43" t="str">
        <f>IF(COUNTBLANK(F15:Q15)=12,"",IF(AND(COUNTBLANK(F15:Q15)=0,COUNT(F15:Q15)=12), "Weryfikacja bieżącego wiersza OK", "Należy wypełnić wszystkie pola w bieżącym wierszu"))</f>
        <v>Weryfikacja bieżącego wiersza OK</v>
      </c>
    </row>
    <row r="16" spans="2:18" ht="14.5">
      <c r="B16" s="460" t="s">
        <v>497</v>
      </c>
      <c r="C16" s="464" t="s">
        <v>55</v>
      </c>
      <c r="D16" s="341"/>
      <c r="E16" s="343"/>
      <c r="F16" s="489">
        <v>0</v>
      </c>
      <c r="G16" s="490">
        <v>0</v>
      </c>
      <c r="H16" s="475">
        <v>0</v>
      </c>
      <c r="I16" s="485">
        <v>0</v>
      </c>
      <c r="J16" s="475">
        <v>0</v>
      </c>
      <c r="K16" s="485">
        <v>0</v>
      </c>
      <c r="L16" s="475">
        <v>0</v>
      </c>
      <c r="M16" s="485">
        <v>0</v>
      </c>
      <c r="N16" s="475">
        <v>0</v>
      </c>
      <c r="O16" s="485">
        <v>0</v>
      </c>
      <c r="P16" s="475">
        <v>0</v>
      </c>
      <c r="Q16" s="485">
        <v>0</v>
      </c>
      <c r="R16" s="43" t="str">
        <f t="shared" ref="R16:R18" si="0">IF(COUNTBLANK(F16:Q16)=12,"",IF(AND(COUNTBLANK(F16:Q16)=0,COUNT(F16:Q16)=12), "Weryfikacja bieżącego wiersza OK", "Należy wypełnić wszystkie pola w bieżącym wierszu"))</f>
        <v>Weryfikacja bieżącego wiersza OK</v>
      </c>
    </row>
    <row r="17" spans="2:18" ht="14.5">
      <c r="B17" s="460" t="s">
        <v>498</v>
      </c>
      <c r="C17" s="465" t="s">
        <v>57</v>
      </c>
      <c r="D17" s="341"/>
      <c r="E17" s="343"/>
      <c r="F17" s="489">
        <v>0</v>
      </c>
      <c r="G17" s="490">
        <v>0</v>
      </c>
      <c r="H17" s="491">
        <v>0</v>
      </c>
      <c r="I17" s="492">
        <v>0</v>
      </c>
      <c r="J17" s="491">
        <v>0</v>
      </c>
      <c r="K17" s="492">
        <v>0</v>
      </c>
      <c r="L17" s="491">
        <v>0</v>
      </c>
      <c r="M17" s="492">
        <v>0</v>
      </c>
      <c r="N17" s="491">
        <v>0</v>
      </c>
      <c r="O17" s="492">
        <v>0</v>
      </c>
      <c r="P17" s="491">
        <v>0</v>
      </c>
      <c r="Q17" s="492">
        <v>0</v>
      </c>
      <c r="R17" s="43" t="str">
        <f t="shared" si="0"/>
        <v>Weryfikacja bieżącego wiersza OK</v>
      </c>
    </row>
    <row r="18" spans="2:18" ht="14.5">
      <c r="B18" s="460" t="s">
        <v>499</v>
      </c>
      <c r="C18" s="465" t="s">
        <v>32</v>
      </c>
      <c r="D18" s="341"/>
      <c r="E18" s="343"/>
      <c r="F18" s="489">
        <v>0</v>
      </c>
      <c r="G18" s="490">
        <v>0</v>
      </c>
      <c r="H18" s="491">
        <v>0</v>
      </c>
      <c r="I18" s="492">
        <v>0</v>
      </c>
      <c r="J18" s="491">
        <v>0</v>
      </c>
      <c r="K18" s="492">
        <v>0</v>
      </c>
      <c r="L18" s="491">
        <v>0</v>
      </c>
      <c r="M18" s="492">
        <v>0</v>
      </c>
      <c r="N18" s="491">
        <v>0</v>
      </c>
      <c r="O18" s="492">
        <v>0</v>
      </c>
      <c r="P18" s="491">
        <v>0</v>
      </c>
      <c r="Q18" s="492">
        <v>0</v>
      </c>
      <c r="R18" s="43" t="str">
        <f t="shared" si="0"/>
        <v>Weryfikacja bieżącego wiersza OK</v>
      </c>
    </row>
    <row r="19" spans="2:18" ht="14.5">
      <c r="B19" s="143" t="s">
        <v>500</v>
      </c>
      <c r="C19" s="466" t="s">
        <v>24</v>
      </c>
      <c r="D19" s="493">
        <v>0</v>
      </c>
      <c r="E19" s="494">
        <v>0</v>
      </c>
      <c r="F19" s="495">
        <v>0</v>
      </c>
      <c r="G19" s="496">
        <v>0</v>
      </c>
      <c r="H19" s="497">
        <v>0</v>
      </c>
      <c r="I19" s="496">
        <v>0</v>
      </c>
      <c r="J19" s="497">
        <v>0</v>
      </c>
      <c r="K19" s="496">
        <v>0</v>
      </c>
      <c r="L19" s="497">
        <v>0</v>
      </c>
      <c r="M19" s="496">
        <v>0</v>
      </c>
      <c r="N19" s="497">
        <v>0</v>
      </c>
      <c r="O19" s="496">
        <v>0</v>
      </c>
      <c r="P19" s="497">
        <v>0</v>
      </c>
      <c r="Q19" s="496">
        <v>0</v>
      </c>
      <c r="R19" s="43" t="str">
        <f>IF(COUNTBLANK(D19:Q19)=14,"",IF(AND(COUNTBLANK(D19:Q19)=0,COUNT(D19:Q19)=14), "Weryfikacja bieżącego wiersza OK", "Należy wypełnić wszystkie pola w bieżącym wierszu"))</f>
        <v>Weryfikacja bieżącego wiersza OK</v>
      </c>
    </row>
    <row r="20" spans="2:18" ht="14.5">
      <c r="B20" s="143" t="s">
        <v>501</v>
      </c>
      <c r="C20" s="467" t="s">
        <v>95</v>
      </c>
      <c r="D20" s="493">
        <v>0</v>
      </c>
      <c r="E20" s="494">
        <v>0</v>
      </c>
      <c r="F20" s="498">
        <v>0</v>
      </c>
      <c r="G20" s="494">
        <v>0</v>
      </c>
      <c r="H20" s="493">
        <v>0</v>
      </c>
      <c r="I20" s="494">
        <v>0</v>
      </c>
      <c r="J20" s="493">
        <v>0</v>
      </c>
      <c r="K20" s="494">
        <v>0</v>
      </c>
      <c r="L20" s="493">
        <v>0</v>
      </c>
      <c r="M20" s="494">
        <v>0</v>
      </c>
      <c r="N20" s="493">
        <v>0</v>
      </c>
      <c r="O20" s="494">
        <v>0</v>
      </c>
      <c r="P20" s="493">
        <v>0</v>
      </c>
      <c r="Q20" s="494">
        <v>0</v>
      </c>
      <c r="R20" s="43" t="str">
        <f t="shared" ref="R20:R22" si="1">IF(COUNTBLANK(D20:Q20)=14,"",IF(AND(COUNTBLANK(D20:Q20)=0,COUNT(D20:Q20)=14), "Weryfikacja bieżącego wiersza OK", "Należy wypełnić wszystkie pola w bieżącym wierszu"))</f>
        <v>Weryfikacja bieżącego wiersza OK</v>
      </c>
    </row>
    <row r="21" spans="2:18" ht="15" thickBot="1">
      <c r="B21" s="143" t="s">
        <v>502</v>
      </c>
      <c r="C21" s="467" t="s">
        <v>47</v>
      </c>
      <c r="D21" s="499">
        <v>0</v>
      </c>
      <c r="E21" s="500">
        <v>0</v>
      </c>
      <c r="F21" s="501">
        <v>0</v>
      </c>
      <c r="G21" s="315">
        <v>0</v>
      </c>
      <c r="H21" s="502">
        <v>0</v>
      </c>
      <c r="I21" s="315">
        <v>0</v>
      </c>
      <c r="J21" s="502">
        <v>0</v>
      </c>
      <c r="K21" s="315">
        <v>0</v>
      </c>
      <c r="L21" s="502">
        <v>0</v>
      </c>
      <c r="M21" s="315">
        <v>0</v>
      </c>
      <c r="N21" s="502">
        <v>0</v>
      </c>
      <c r="O21" s="315">
        <v>0</v>
      </c>
      <c r="P21" s="502">
        <v>0</v>
      </c>
      <c r="Q21" s="315">
        <v>0</v>
      </c>
      <c r="R21" s="43" t="str">
        <f t="shared" si="1"/>
        <v>Weryfikacja bieżącego wiersza OK</v>
      </c>
    </row>
    <row r="22" spans="2:18" ht="15" thickBot="1">
      <c r="B22" s="468" t="s">
        <v>503</v>
      </c>
      <c r="C22" s="469" t="s">
        <v>52</v>
      </c>
      <c r="D22" s="503">
        <v>0</v>
      </c>
      <c r="E22" s="504">
        <v>0</v>
      </c>
      <c r="F22" s="503">
        <v>0</v>
      </c>
      <c r="G22" s="504">
        <v>0</v>
      </c>
      <c r="H22" s="503">
        <v>0</v>
      </c>
      <c r="I22" s="504">
        <v>0</v>
      </c>
      <c r="J22" s="503">
        <v>0</v>
      </c>
      <c r="K22" s="504">
        <v>0</v>
      </c>
      <c r="L22" s="503">
        <v>0</v>
      </c>
      <c r="M22" s="504">
        <v>0</v>
      </c>
      <c r="N22" s="503">
        <v>0</v>
      </c>
      <c r="O22" s="504">
        <v>0</v>
      </c>
      <c r="P22" s="503">
        <v>0</v>
      </c>
      <c r="Q22" s="504">
        <v>0</v>
      </c>
      <c r="R22" s="43" t="str">
        <f t="shared" si="1"/>
        <v>Weryfikacja bieżącego wiersza OK</v>
      </c>
    </row>
    <row r="23" spans="2:18" ht="14.5">
      <c r="B23" s="61"/>
      <c r="C23" s="61"/>
      <c r="D23" s="470"/>
      <c r="E23" s="47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2:18" ht="14.5">
      <c r="B24" s="61"/>
      <c r="C24" s="61" t="s">
        <v>1758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2:18" ht="14.5">
      <c r="B25" s="61"/>
      <c r="C25" s="61" t="s">
        <v>488</v>
      </c>
      <c r="D25" s="62" t="str">
        <f>IF(D7="","",IF(ROUND(SUM(D8:D10),2)=ROUND(D7,2),"OK","Błąd sumy częściowej"))</f>
        <v>OK</v>
      </c>
      <c r="E25" s="61"/>
      <c r="F25" s="62" t="str">
        <f>IF(F7="","",IF(ROUND(SUM(F8:F10),2)=ROUND(F7,2),"OK","Błąd sumy częściowej"))</f>
        <v>OK</v>
      </c>
      <c r="G25" s="61"/>
      <c r="H25" s="62" t="str">
        <f>IF(H7="","",IF(ROUND(SUM(H8:H10),2)=ROUND(H7,2),"OK","Błąd sumy częściowej"))</f>
        <v>OK</v>
      </c>
      <c r="I25" s="61"/>
      <c r="J25" s="62" t="str">
        <f>IF(J7="","",IF(ROUND(SUM(J8:J10),2)=ROUND(J7,2),"OK","Błąd sumy częściowej"))</f>
        <v>OK</v>
      </c>
      <c r="K25" s="61"/>
      <c r="L25" s="62" t="str">
        <f>IF(L7="","",IF(ROUND(SUM(L8:L10),2)=ROUND(L7,2),"OK","Błąd sumy częściowej"))</f>
        <v>OK</v>
      </c>
      <c r="M25" s="61"/>
      <c r="N25" s="62" t="str">
        <f>IF(N7="","",IF(ROUND(SUM(N8:N10),2)=ROUND(N7,2),"OK","Błąd sumy częściowej"))</f>
        <v>OK</v>
      </c>
      <c r="O25" s="61"/>
      <c r="P25" s="62" t="str">
        <f>IF(P7="","",IF(ROUND(SUM(P8:P10),2)=ROUND(P7,2),"OK","Błąd sumy częściowej"))</f>
        <v>OK</v>
      </c>
      <c r="Q25" s="61"/>
      <c r="R25" s="61"/>
    </row>
    <row r="26" spans="2:18" ht="14.5">
      <c r="B26" s="61"/>
      <c r="C26" s="61" t="s">
        <v>492</v>
      </c>
      <c r="D26" s="61"/>
      <c r="E26" s="61"/>
      <c r="F26" s="61"/>
      <c r="G26" s="61"/>
      <c r="H26" s="62" t="str">
        <f>IF(H11="","",IF(ROUND(SUM(H13:H14),2)=ROUND(H11,2),"OK","Błąd sumy częściowej"))</f>
        <v>OK</v>
      </c>
      <c r="I26" s="62" t="str">
        <f>IF(I11="","",IF(ROUND(SUM(I13:I14),2)=ROUND(I11,2),"OK","Błąd sumy częściowej"))</f>
        <v>OK</v>
      </c>
      <c r="J26" s="62" t="str">
        <f>IF(J11="","",IF(ROUND(SUM(J12:J14),2)=ROUND(J11,2),"OK","Błąd sumy częściowej"))</f>
        <v>OK</v>
      </c>
      <c r="K26" s="62" t="str">
        <f>IF(K11="","",IF(ROUND(SUM(K12:K14),2)=ROUND(K11,2),"OK","Błąd sumy częściowej"))</f>
        <v>OK</v>
      </c>
      <c r="L26" s="62" t="str">
        <f t="shared" ref="L26:O26" si="2">IF(L11="","",IF(ROUND(SUM(L12:L14),2)=ROUND(L11,2),"OK","Błąd sumy częściowej"))</f>
        <v>OK</v>
      </c>
      <c r="M26" s="62" t="str">
        <f t="shared" si="2"/>
        <v>OK</v>
      </c>
      <c r="N26" s="62" t="str">
        <f t="shared" si="2"/>
        <v>OK</v>
      </c>
      <c r="O26" s="62" t="str">
        <f t="shared" si="2"/>
        <v>OK</v>
      </c>
      <c r="P26" s="61"/>
      <c r="Q26" s="61"/>
      <c r="R26" s="61"/>
    </row>
    <row r="27" spans="2:18" ht="14.5">
      <c r="C27" s="61" t="s">
        <v>496</v>
      </c>
      <c r="D27" s="61"/>
      <c r="E27" s="61"/>
      <c r="F27" s="62" t="str">
        <f>IF(F15="","",IF(ROUND(SUM(F16:F18),2)=ROUND(F15,2),"OK","Błąd sumy częściowej"))</f>
        <v>OK</v>
      </c>
      <c r="G27" s="62" t="str">
        <f t="shared" ref="G27:Q27" si="3">IF(G15="","",IF(ROUND(SUM(G16:G18),2)=ROUND(G15,2),"OK","Błąd sumy częściowej"))</f>
        <v>OK</v>
      </c>
      <c r="H27" s="62" t="str">
        <f t="shared" si="3"/>
        <v>OK</v>
      </c>
      <c r="I27" s="62" t="str">
        <f t="shared" si="3"/>
        <v>OK</v>
      </c>
      <c r="J27" s="62" t="str">
        <f t="shared" si="3"/>
        <v>OK</v>
      </c>
      <c r="K27" s="62" t="str">
        <f t="shared" si="3"/>
        <v>OK</v>
      </c>
      <c r="L27" s="62" t="str">
        <f t="shared" si="3"/>
        <v>OK</v>
      </c>
      <c r="M27" s="62" t="str">
        <f t="shared" si="3"/>
        <v>OK</v>
      </c>
      <c r="N27" s="62" t="str">
        <f t="shared" si="3"/>
        <v>OK</v>
      </c>
      <c r="O27" s="62" t="str">
        <f t="shared" si="3"/>
        <v>OK</v>
      </c>
      <c r="P27" s="62" t="str">
        <f t="shared" si="3"/>
        <v>OK</v>
      </c>
      <c r="Q27" s="62" t="str">
        <f t="shared" si="3"/>
        <v>OK</v>
      </c>
    </row>
    <row r="28" spans="2:18" ht="14.5">
      <c r="C28" s="61" t="s">
        <v>500</v>
      </c>
      <c r="D28" s="62" t="str">
        <f>IF(D19="","",IF(ROUND(SUM(D20:D21),2)=ROUND(D19,2),"OK","Błąd sumy częściowej"))</f>
        <v>OK</v>
      </c>
      <c r="E28" s="62" t="str">
        <f t="shared" ref="E28:Q28" si="4">IF(E19="","",IF(ROUND(SUM(E20:E21),2)=ROUND(E19,2),"OK","Błąd sumy częściowej"))</f>
        <v>OK</v>
      </c>
      <c r="F28" s="62" t="str">
        <f t="shared" si="4"/>
        <v>OK</v>
      </c>
      <c r="G28" s="62" t="str">
        <f t="shared" si="4"/>
        <v>OK</v>
      </c>
      <c r="H28" s="62" t="str">
        <f t="shared" si="4"/>
        <v>OK</v>
      </c>
      <c r="I28" s="62" t="str">
        <f t="shared" si="4"/>
        <v>OK</v>
      </c>
      <c r="J28" s="62" t="str">
        <f t="shared" si="4"/>
        <v>OK</v>
      </c>
      <c r="K28" s="62" t="str">
        <f t="shared" si="4"/>
        <v>OK</v>
      </c>
      <c r="L28" s="62" t="str">
        <f t="shared" si="4"/>
        <v>OK</v>
      </c>
      <c r="M28" s="62" t="str">
        <f t="shared" si="4"/>
        <v>OK</v>
      </c>
      <c r="N28" s="62" t="str">
        <f t="shared" si="4"/>
        <v>OK</v>
      </c>
      <c r="O28" s="62" t="str">
        <f t="shared" si="4"/>
        <v>OK</v>
      </c>
      <c r="P28" s="62" t="str">
        <f t="shared" si="4"/>
        <v>OK</v>
      </c>
      <c r="Q28" s="62" t="str">
        <f t="shared" si="4"/>
        <v>OK</v>
      </c>
    </row>
    <row r="29" spans="2:18" ht="14.5">
      <c r="C29" s="61" t="s">
        <v>503</v>
      </c>
      <c r="D29" s="62" t="str">
        <f>IF(D22="","",IF(ROUND(SUM(D7+D19),2)=ROUND(D22,2),"OK","Błąd sumy częściowej"))</f>
        <v>OK</v>
      </c>
      <c r="E29" s="62" t="str">
        <f>IF(E22="","",IF(ROUND(SUM(E19),2)=ROUND(E22,2),"OK","Błąd sumy częściowej"))</f>
        <v>OK</v>
      </c>
      <c r="F29" s="62" t="str">
        <f>IF(F22="","",IF(ROUND(SUM(F7+F15+F19),2)=ROUND(F22,2),"OK","Błąd sumy częściowej"))</f>
        <v>OK</v>
      </c>
      <c r="G29" s="62" t="str">
        <f>IF(G22="","",IF(ROUND(SUM(G15+G19),2)=ROUND(G22,2),"OK","Błąd sumy częściowej"))</f>
        <v>OK</v>
      </c>
      <c r="H29" s="62" t="str">
        <f>IF(H22="","",IF(ROUND(SUM(H13+H14+H7+H15+H19),2)=ROUND(H22,2),"OK","Błąd sumy częściowej"))</f>
        <v>OK</v>
      </c>
      <c r="I29" s="62" t="str">
        <f>IF(I22="","",IF(ROUND(SUM(I13+I14+I15+I19),2)=ROUND(I22,2),"OK","Błąd sumy częściowej"))</f>
        <v>OK</v>
      </c>
      <c r="J29" s="62" t="str">
        <f>IF(J22="","",IF(ROUND(SUM(J7+J11+J15+J19),2)=ROUND(J22,2),"OK","Błąd sumy częściowej"))</f>
        <v>OK</v>
      </c>
      <c r="K29" s="62" t="str">
        <f>IF(K22="","",IF(ROUND(SUM(K11+K15+K19),2)=ROUND(K22,2),"OK","Błąd sumy częściowej"))</f>
        <v>OK</v>
      </c>
      <c r="L29" s="62" t="str">
        <f>IF(L22="","",IF(ROUND(SUM(L7+L11+L15+L19),2)=ROUND(L22,2),"OK","Błąd sumy częściowej"))</f>
        <v>OK</v>
      </c>
      <c r="M29" s="62" t="str">
        <f>IF(M22="","",IF(ROUND(SUM(M11+M15+M19),2)=ROUND(M22,2),"OK","Błąd sumy częściowej"))</f>
        <v>OK</v>
      </c>
      <c r="N29" s="62" t="str">
        <f>IF(N22="","",IF(ROUND(SUM(N7+N11+N15+N19),2)=ROUND(N22,2),"OK","Błąd sumy częściowej"))</f>
        <v>OK</v>
      </c>
      <c r="O29" s="62" t="str">
        <f>IF(O22="","",IF(ROUND(SUM(O11+O15+O19),2)=ROUND(O22,2),"OK","Błąd sumy częściowej"))</f>
        <v>OK</v>
      </c>
      <c r="P29" s="62" t="str">
        <f>IF(P22="","",IF(ROUND(SUM(P7+P14+P15+P19),2)=ROUND(P22,2),"OK","Błąd sumy częściowej"))</f>
        <v>OK</v>
      </c>
      <c r="Q29" s="62" t="str">
        <f>IF(Q22="","",IF(ROUND(SUM(Q14+Q15+Q19),2)=ROUND(Q22,2),"OK","Błąd sumy częściowej"))</f>
        <v>OK</v>
      </c>
    </row>
    <row r="30" spans="2:18" ht="14.5">
      <c r="C30" s="61" t="s">
        <v>1759</v>
      </c>
      <c r="D30" s="62" t="str">
        <f>IF(COUNTBLANK(R7:R22)=16,"",IF(AND(COUNTIF(R7:R22,"Weryfikacja bieżącego wiersza OK")=16,COUNTIF(D25:Q29,"OK")=55),"Arkusz jest zwalidowany poprawnie","Arkusz jest niepoprawny"))</f>
        <v>Arkusz jest zwalidowany poprawnie</v>
      </c>
      <c r="E30" s="63"/>
      <c r="H30" s="62"/>
    </row>
    <row r="31" spans="2:18" ht="12.5">
      <c r="E31" s="63"/>
    </row>
  </sheetData>
  <sheetProtection algorithmName="SHA-512" hashValue="APZ3aHbDnLfjw6GwqvkTSyJSXVYdZstjhfQxHFOh9LTzYpUqGyBKFcrdxUz4iCQoeAiQ58MhQ0x8eeO2sU+GwA==" saltValue="DSaGEfCvttx5Lf0zAqeIoQ==" spinCount="100000" sheet="1" objects="1" scenarios="1"/>
  <mergeCells count="8">
    <mergeCell ref="P4:Q4"/>
    <mergeCell ref="B4:C6"/>
    <mergeCell ref="J4:K4"/>
    <mergeCell ref="H4:I4"/>
    <mergeCell ref="N4:O4"/>
    <mergeCell ref="D4:E4"/>
    <mergeCell ref="F4:G4"/>
    <mergeCell ref="L4:M4"/>
  </mergeCells>
  <conditionalFormatting sqref="R22">
    <cfRule type="containsText" dxfId="263" priority="37" operator="containsText" text="Należy">
      <formula>NOT(ISERROR(SEARCH("Należy",R22)))</formula>
    </cfRule>
    <cfRule type="containsText" dxfId="262" priority="38" operator="containsText" text="Weryfikacja bieżącego wiersza OK">
      <formula>NOT(ISERROR(SEARCH("Weryfikacja bieżącego wiersza OK",R22)))</formula>
    </cfRule>
  </conditionalFormatting>
  <conditionalFormatting sqref="R7:R21">
    <cfRule type="containsText" dxfId="261" priority="35" operator="containsText" text="Należy">
      <formula>NOT(ISERROR(SEARCH("Należy",R7)))</formula>
    </cfRule>
    <cfRule type="containsText" dxfId="260" priority="36" operator="containsText" text="Weryfikacja bieżącego wiersza OK">
      <formula>NOT(ISERROR(SEARCH("Weryfikacja bieżącego wiersza OK",R7)))</formula>
    </cfRule>
  </conditionalFormatting>
  <conditionalFormatting sqref="D25">
    <cfRule type="containsText" dxfId="259" priority="34" operator="containsText" text="OK">
      <formula>NOT(ISERROR(SEARCH("OK",D25)))</formula>
    </cfRule>
  </conditionalFormatting>
  <conditionalFormatting sqref="F25">
    <cfRule type="containsText" dxfId="258" priority="33" operator="containsText" text="OK">
      <formula>NOT(ISERROR(SEARCH("OK",F25)))</formula>
    </cfRule>
  </conditionalFormatting>
  <conditionalFormatting sqref="H25">
    <cfRule type="containsText" dxfId="257" priority="32" operator="containsText" text="OK">
      <formula>NOT(ISERROR(SEARCH("OK",H25)))</formula>
    </cfRule>
  </conditionalFormatting>
  <conditionalFormatting sqref="J25">
    <cfRule type="containsText" dxfId="256" priority="31" operator="containsText" text="OK">
      <formula>NOT(ISERROR(SEARCH("OK",J25)))</formula>
    </cfRule>
  </conditionalFormatting>
  <conditionalFormatting sqref="L25">
    <cfRule type="containsText" dxfId="255" priority="30" operator="containsText" text="OK">
      <formula>NOT(ISERROR(SEARCH("OK",L25)))</formula>
    </cfRule>
  </conditionalFormatting>
  <conditionalFormatting sqref="N25">
    <cfRule type="containsText" dxfId="254" priority="29" operator="containsText" text="OK">
      <formula>NOT(ISERROR(SEARCH("OK",N25)))</formula>
    </cfRule>
  </conditionalFormatting>
  <conditionalFormatting sqref="P25">
    <cfRule type="containsText" dxfId="253" priority="28" operator="containsText" text="OK">
      <formula>NOT(ISERROR(SEARCH("OK",P25)))</formula>
    </cfRule>
  </conditionalFormatting>
  <conditionalFormatting sqref="H26">
    <cfRule type="containsText" dxfId="252" priority="27" operator="containsText" text="OK">
      <formula>NOT(ISERROR(SEARCH("OK",H26)))</formula>
    </cfRule>
  </conditionalFormatting>
  <conditionalFormatting sqref="J26">
    <cfRule type="containsText" dxfId="251" priority="26" operator="containsText" text="OK">
      <formula>NOT(ISERROR(SEARCH("OK",J26)))</formula>
    </cfRule>
  </conditionalFormatting>
  <conditionalFormatting sqref="I26">
    <cfRule type="containsText" dxfId="250" priority="25" operator="containsText" text="OK">
      <formula>NOT(ISERROR(SEARCH("OK",I26)))</formula>
    </cfRule>
  </conditionalFormatting>
  <conditionalFormatting sqref="K26">
    <cfRule type="containsText" dxfId="249" priority="24" operator="containsText" text="OK">
      <formula>NOT(ISERROR(SEARCH("OK",K26)))</formula>
    </cfRule>
  </conditionalFormatting>
  <conditionalFormatting sqref="L26">
    <cfRule type="containsText" dxfId="248" priority="23" operator="containsText" text="OK">
      <formula>NOT(ISERROR(SEARCH("OK",L26)))</formula>
    </cfRule>
  </conditionalFormatting>
  <conditionalFormatting sqref="M26">
    <cfRule type="containsText" dxfId="247" priority="22" operator="containsText" text="OK">
      <formula>NOT(ISERROR(SEARCH("OK",M26)))</formula>
    </cfRule>
  </conditionalFormatting>
  <conditionalFormatting sqref="N26">
    <cfRule type="containsText" dxfId="246" priority="21" operator="containsText" text="OK">
      <formula>NOT(ISERROR(SEARCH("OK",N26)))</formula>
    </cfRule>
  </conditionalFormatting>
  <conditionalFormatting sqref="O26">
    <cfRule type="containsText" dxfId="245" priority="20" operator="containsText" text="OK">
      <formula>NOT(ISERROR(SEARCH("OK",O26)))</formula>
    </cfRule>
  </conditionalFormatting>
  <conditionalFormatting sqref="D29">
    <cfRule type="containsText" dxfId="244" priority="19" operator="containsText" text="OK">
      <formula>NOT(ISERROR(SEARCH("OK",D29)))</formula>
    </cfRule>
  </conditionalFormatting>
  <conditionalFormatting sqref="E29">
    <cfRule type="containsText" dxfId="243" priority="18" operator="containsText" text="OK">
      <formula>NOT(ISERROR(SEARCH("OK",E29)))</formula>
    </cfRule>
  </conditionalFormatting>
  <conditionalFormatting sqref="F29">
    <cfRule type="containsText" dxfId="242" priority="17" operator="containsText" text="OK">
      <formula>NOT(ISERROR(SEARCH("OK",F29)))</formula>
    </cfRule>
  </conditionalFormatting>
  <conditionalFormatting sqref="G29">
    <cfRule type="containsText" dxfId="241" priority="16" operator="containsText" text="OK">
      <formula>NOT(ISERROR(SEARCH("OK",G29)))</formula>
    </cfRule>
  </conditionalFormatting>
  <conditionalFormatting sqref="H29">
    <cfRule type="containsText" dxfId="240" priority="15" operator="containsText" text="OK">
      <formula>NOT(ISERROR(SEARCH("OK",H29)))</formula>
    </cfRule>
  </conditionalFormatting>
  <conditionalFormatting sqref="I29">
    <cfRule type="containsText" dxfId="239" priority="14" operator="containsText" text="OK">
      <formula>NOT(ISERROR(SEARCH("OK",I29)))</formula>
    </cfRule>
  </conditionalFormatting>
  <conditionalFormatting sqref="J29">
    <cfRule type="containsText" dxfId="238" priority="13" operator="containsText" text="OK">
      <formula>NOT(ISERROR(SEARCH("OK",J29)))</formula>
    </cfRule>
  </conditionalFormatting>
  <conditionalFormatting sqref="K29">
    <cfRule type="containsText" dxfId="237" priority="12" operator="containsText" text="OK">
      <formula>NOT(ISERROR(SEARCH("OK",K29)))</formula>
    </cfRule>
  </conditionalFormatting>
  <conditionalFormatting sqref="L29">
    <cfRule type="containsText" dxfId="236" priority="11" operator="containsText" text="OK">
      <formula>NOT(ISERROR(SEARCH("OK",L29)))</formula>
    </cfRule>
  </conditionalFormatting>
  <conditionalFormatting sqref="M29">
    <cfRule type="containsText" dxfId="235" priority="10" operator="containsText" text="OK">
      <formula>NOT(ISERROR(SEARCH("OK",M29)))</formula>
    </cfRule>
  </conditionalFormatting>
  <conditionalFormatting sqref="N29">
    <cfRule type="containsText" dxfId="234" priority="9" operator="containsText" text="OK">
      <formula>NOT(ISERROR(SEARCH("OK",N29)))</formula>
    </cfRule>
  </conditionalFormatting>
  <conditionalFormatting sqref="O29">
    <cfRule type="containsText" dxfId="233" priority="8" operator="containsText" text="OK">
      <formula>NOT(ISERROR(SEARCH("OK",O29)))</formula>
    </cfRule>
  </conditionalFormatting>
  <conditionalFormatting sqref="P29">
    <cfRule type="containsText" dxfId="232" priority="7" operator="containsText" text="OK">
      <formula>NOT(ISERROR(SEARCH("OK",P29)))</formula>
    </cfRule>
  </conditionalFormatting>
  <conditionalFormatting sqref="Q29">
    <cfRule type="containsText" dxfId="231" priority="6" operator="containsText" text="OK">
      <formula>NOT(ISERROR(SEARCH("OK",Q29)))</formula>
    </cfRule>
  </conditionalFormatting>
  <conditionalFormatting sqref="D28:Q28">
    <cfRule type="containsText" dxfId="230" priority="5" operator="containsText" text="OK">
      <formula>NOT(ISERROR(SEARCH("OK",D28)))</formula>
    </cfRule>
  </conditionalFormatting>
  <conditionalFormatting sqref="F27:Q27">
    <cfRule type="containsText" dxfId="229" priority="4" operator="containsText" text="OK">
      <formula>NOT(ISERROR(SEARCH("OK",F27)))</formula>
    </cfRule>
  </conditionalFormatting>
  <conditionalFormatting sqref="D30">
    <cfRule type="containsText" dxfId="228" priority="3" operator="containsText" text="Arkusz jest zwalidowany poprawnie">
      <formula>NOT(ISERROR(SEARCH("Arkusz jest zwalidowany poprawnie",D30)))</formula>
    </cfRule>
  </conditionalFormatting>
  <conditionalFormatting sqref="H30">
    <cfRule type="containsText" dxfId="227" priority="1" operator="containsText" text="Arkusz jest zwalidowany poprawnie">
      <formula>NOT(ISERROR(SEARCH("Arkusz jest zwalidowany poprawnie",H30)))</formula>
    </cfRule>
  </conditionalFormatting>
  <pageMargins left="0.7" right="0.7" top="0.75" bottom="0.75" header="0.3" footer="0.3"/>
  <pageSetup paperSize="9" scale="3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1"/>
  <dimension ref="B1:I37"/>
  <sheetViews>
    <sheetView zoomScaleNormal="100" zoomScaleSheetLayoutView="100" workbookViewId="0">
      <selection activeCell="D6" sqref="D6:H29"/>
    </sheetView>
  </sheetViews>
  <sheetFormatPr defaultColWidth="8.7265625" defaultRowHeight="14.5"/>
  <cols>
    <col min="1" max="1" width="9.1796875" style="43" customWidth="1"/>
    <col min="2" max="2" width="11.1796875" style="43" customWidth="1"/>
    <col min="3" max="3" width="41.54296875" style="43" customWidth="1"/>
    <col min="4" max="8" width="17.54296875" style="43" customWidth="1"/>
    <col min="9" max="9" width="49.54296875" style="43" customWidth="1"/>
    <col min="10" max="16384" width="8.7265625" style="43"/>
  </cols>
  <sheetData>
    <row r="1" spans="2:9">
      <c r="B1" s="39" t="s">
        <v>8</v>
      </c>
      <c r="C1" s="38"/>
      <c r="D1" s="38"/>
      <c r="E1" s="38"/>
      <c r="F1" s="38"/>
      <c r="G1" s="38"/>
      <c r="H1" s="38"/>
    </row>
    <row r="2" spans="2:9">
      <c r="B2" s="38" t="s">
        <v>504</v>
      </c>
      <c r="C2" s="38"/>
      <c r="D2" s="38"/>
      <c r="E2" s="38"/>
      <c r="F2" s="38"/>
      <c r="G2" s="38"/>
      <c r="H2" s="38"/>
    </row>
    <row r="3" spans="2:9" ht="15" thickBot="1">
      <c r="B3" s="38"/>
      <c r="C3" s="38"/>
      <c r="D3" s="38"/>
      <c r="E3" s="38"/>
      <c r="F3" s="38"/>
      <c r="G3" s="38"/>
      <c r="H3" s="38"/>
    </row>
    <row r="4" spans="2:9" ht="18" customHeight="1" thickBot="1">
      <c r="B4" s="1123"/>
      <c r="C4" s="1127"/>
      <c r="D4" s="194" t="s">
        <v>42</v>
      </c>
      <c r="E4" s="662" t="s">
        <v>43</v>
      </c>
      <c r="F4" s="194" t="s">
        <v>44</v>
      </c>
      <c r="G4" s="194" t="s">
        <v>45</v>
      </c>
      <c r="H4" s="194" t="s">
        <v>46</v>
      </c>
    </row>
    <row r="5" spans="2:9" ht="16.5" customHeight="1" thickBot="1">
      <c r="B5" s="1125"/>
      <c r="C5" s="1128"/>
      <c r="D5" s="505" t="s">
        <v>777</v>
      </c>
      <c r="E5" s="506" t="s">
        <v>778</v>
      </c>
      <c r="F5" s="505" t="s">
        <v>779</v>
      </c>
      <c r="G5" s="505" t="s">
        <v>780</v>
      </c>
      <c r="H5" s="505" t="s">
        <v>781</v>
      </c>
    </row>
    <row r="6" spans="2:9" ht="16.5" customHeight="1">
      <c r="B6" s="91" t="s">
        <v>505</v>
      </c>
      <c r="C6" s="507" t="s">
        <v>97</v>
      </c>
      <c r="D6" s="203">
        <v>0</v>
      </c>
      <c r="E6" s="509">
        <v>0</v>
      </c>
      <c r="F6" s="203">
        <v>0</v>
      </c>
      <c r="G6" s="203">
        <v>0</v>
      </c>
      <c r="H6" s="203">
        <v>0</v>
      </c>
      <c r="I6" s="43" t="str">
        <f>IF(COUNTBLANK(D6:H6)=5,"",IF(AND(COUNTBLANK(D6:H6)=0,COUNT(D6:H6)=5), "Weryfikacja bieżącego wiersza OK", "Należy wypełnić wszystkie pola w bieżącym wierszu"))</f>
        <v>Weryfikacja bieżącego wiersza OK</v>
      </c>
    </row>
    <row r="7" spans="2:9" ht="16.5" customHeight="1">
      <c r="B7" s="95" t="s">
        <v>506</v>
      </c>
      <c r="C7" s="159" t="s">
        <v>840</v>
      </c>
      <c r="D7" s="199">
        <v>0</v>
      </c>
      <c r="E7" s="510">
        <v>0</v>
      </c>
      <c r="F7" s="199">
        <v>0</v>
      </c>
      <c r="G7" s="199">
        <v>0</v>
      </c>
      <c r="H7" s="199">
        <v>0</v>
      </c>
      <c r="I7" s="43" t="str">
        <f t="shared" ref="I7:I29" si="0">IF(COUNTBLANK(D7:H7)=5,"",IF(AND(COUNTBLANK(D7:H7)=0,COUNT(D7:H7)=5), "Weryfikacja bieżącego wiersza OK", "Należy wypełnić wszystkie pola w bieżącym wierszu"))</f>
        <v>Weryfikacja bieżącego wiersza OK</v>
      </c>
    </row>
    <row r="8" spans="2:9" ht="16.5" customHeight="1">
      <c r="B8" s="95" t="s">
        <v>507</v>
      </c>
      <c r="C8" s="159" t="s">
        <v>48</v>
      </c>
      <c r="D8" s="199">
        <v>0</v>
      </c>
      <c r="E8" s="510">
        <v>0</v>
      </c>
      <c r="F8" s="199">
        <v>0</v>
      </c>
      <c r="G8" s="199">
        <v>0</v>
      </c>
      <c r="H8" s="199">
        <v>0</v>
      </c>
      <c r="I8" s="43" t="str">
        <f t="shared" si="0"/>
        <v>Weryfikacja bieżącego wiersza OK</v>
      </c>
    </row>
    <row r="9" spans="2:9" ht="16.5" customHeight="1">
      <c r="B9" s="95" t="s">
        <v>508</v>
      </c>
      <c r="C9" s="159" t="s">
        <v>106</v>
      </c>
      <c r="D9" s="199">
        <v>0</v>
      </c>
      <c r="E9" s="510">
        <v>0</v>
      </c>
      <c r="F9" s="199">
        <v>0</v>
      </c>
      <c r="G9" s="199">
        <v>0</v>
      </c>
      <c r="H9" s="199">
        <v>0</v>
      </c>
      <c r="I9" s="43" t="str">
        <f t="shared" si="0"/>
        <v>Weryfikacja bieżącego wiersza OK</v>
      </c>
    </row>
    <row r="10" spans="2:9" ht="16.5" customHeight="1">
      <c r="B10" s="95" t="s">
        <v>509</v>
      </c>
      <c r="C10" s="508" t="s">
        <v>99</v>
      </c>
      <c r="D10" s="203">
        <v>0</v>
      </c>
      <c r="E10" s="509">
        <v>0</v>
      </c>
      <c r="F10" s="203">
        <v>0</v>
      </c>
      <c r="G10" s="203">
        <v>0</v>
      </c>
      <c r="H10" s="203">
        <v>0</v>
      </c>
      <c r="I10" s="43" t="str">
        <f t="shared" si="0"/>
        <v>Weryfikacja bieżącego wiersza OK</v>
      </c>
    </row>
    <row r="11" spans="2:9" ht="16.5" customHeight="1">
      <c r="B11" s="95" t="s">
        <v>510</v>
      </c>
      <c r="C11" s="159" t="s">
        <v>233</v>
      </c>
      <c r="D11" s="511">
        <v>0</v>
      </c>
      <c r="E11" s="200">
        <v>0</v>
      </c>
      <c r="F11" s="199">
        <v>0</v>
      </c>
      <c r="G11" s="199">
        <v>0</v>
      </c>
      <c r="H11" s="199">
        <v>0</v>
      </c>
      <c r="I11" s="43" t="str">
        <f t="shared" si="0"/>
        <v>Weryfikacja bieżącego wiersza OK</v>
      </c>
    </row>
    <row r="12" spans="2:9" ht="16.5" customHeight="1">
      <c r="B12" s="95" t="s">
        <v>511</v>
      </c>
      <c r="C12" s="159" t="s">
        <v>84</v>
      </c>
      <c r="D12" s="199">
        <v>0</v>
      </c>
      <c r="E12" s="200">
        <v>0</v>
      </c>
      <c r="F12" s="199">
        <v>0</v>
      </c>
      <c r="G12" s="199">
        <v>0</v>
      </c>
      <c r="H12" s="199">
        <v>0</v>
      </c>
      <c r="I12" s="43" t="str">
        <f t="shared" si="0"/>
        <v>Weryfikacja bieżącego wiersza OK</v>
      </c>
    </row>
    <row r="13" spans="2:9" ht="16.5" customHeight="1">
      <c r="B13" s="95" t="s">
        <v>512</v>
      </c>
      <c r="C13" s="159" t="s">
        <v>106</v>
      </c>
      <c r="D13" s="199">
        <v>0</v>
      </c>
      <c r="E13" s="200">
        <v>0</v>
      </c>
      <c r="F13" s="199">
        <v>0</v>
      </c>
      <c r="G13" s="201">
        <v>0</v>
      </c>
      <c r="H13" s="201">
        <v>0</v>
      </c>
      <c r="I13" s="43" t="str">
        <f t="shared" si="0"/>
        <v>Weryfikacja bieżącego wiersza OK</v>
      </c>
    </row>
    <row r="14" spans="2:9" ht="16.5" customHeight="1">
      <c r="B14" s="95" t="s">
        <v>513</v>
      </c>
      <c r="C14" s="508" t="s">
        <v>98</v>
      </c>
      <c r="D14" s="203">
        <v>0</v>
      </c>
      <c r="E14" s="202">
        <v>0</v>
      </c>
      <c r="F14" s="203">
        <v>0</v>
      </c>
      <c r="G14" s="203">
        <v>0</v>
      </c>
      <c r="H14" s="203">
        <v>0</v>
      </c>
      <c r="I14" s="43" t="str">
        <f t="shared" si="0"/>
        <v>Weryfikacja bieżącego wiersza OK</v>
      </c>
    </row>
    <row r="15" spans="2:9" ht="16.5" customHeight="1">
      <c r="B15" s="95" t="s">
        <v>514</v>
      </c>
      <c r="C15" s="159" t="s">
        <v>840</v>
      </c>
      <c r="D15" s="199">
        <v>0</v>
      </c>
      <c r="E15" s="200">
        <v>0</v>
      </c>
      <c r="F15" s="199">
        <v>0</v>
      </c>
      <c r="G15" s="199">
        <v>0</v>
      </c>
      <c r="H15" s="199">
        <v>0</v>
      </c>
      <c r="I15" s="43" t="str">
        <f t="shared" si="0"/>
        <v>Weryfikacja bieżącego wiersza OK</v>
      </c>
    </row>
    <row r="16" spans="2:9" ht="16.5" customHeight="1">
      <c r="B16" s="95" t="s">
        <v>515</v>
      </c>
      <c r="C16" s="159" t="s">
        <v>54</v>
      </c>
      <c r="D16" s="199">
        <v>0</v>
      </c>
      <c r="E16" s="200">
        <v>0</v>
      </c>
      <c r="F16" s="199">
        <v>0</v>
      </c>
      <c r="G16" s="199">
        <v>0</v>
      </c>
      <c r="H16" s="199">
        <v>0</v>
      </c>
      <c r="I16" s="43" t="str">
        <f t="shared" si="0"/>
        <v>Weryfikacja bieżącego wiersza OK</v>
      </c>
    </row>
    <row r="17" spans="2:9" ht="16.5" customHeight="1">
      <c r="B17" s="95" t="s">
        <v>516</v>
      </c>
      <c r="C17" s="159" t="s">
        <v>233</v>
      </c>
      <c r="D17" s="199">
        <v>0</v>
      </c>
      <c r="E17" s="200">
        <v>0</v>
      </c>
      <c r="F17" s="199">
        <v>0</v>
      </c>
      <c r="G17" s="199">
        <v>0</v>
      </c>
      <c r="H17" s="199">
        <v>0</v>
      </c>
      <c r="I17" s="43" t="str">
        <f t="shared" si="0"/>
        <v>Weryfikacja bieżącego wiersza OK</v>
      </c>
    </row>
    <row r="18" spans="2:9" ht="16.5" customHeight="1">
      <c r="B18" s="95" t="s">
        <v>517</v>
      </c>
      <c r="C18" s="159" t="s">
        <v>84</v>
      </c>
      <c r="D18" s="199">
        <v>0</v>
      </c>
      <c r="E18" s="200">
        <v>0</v>
      </c>
      <c r="F18" s="199">
        <v>0</v>
      </c>
      <c r="G18" s="199">
        <v>0</v>
      </c>
      <c r="H18" s="199">
        <v>0</v>
      </c>
      <c r="I18" s="43" t="str">
        <f t="shared" si="0"/>
        <v>Weryfikacja bieżącego wiersza OK</v>
      </c>
    </row>
    <row r="19" spans="2:9" ht="16.5" customHeight="1">
      <c r="B19" s="95" t="s">
        <v>518</v>
      </c>
      <c r="C19" s="159" t="s">
        <v>48</v>
      </c>
      <c r="D19" s="199">
        <v>0</v>
      </c>
      <c r="E19" s="200">
        <v>0</v>
      </c>
      <c r="F19" s="199">
        <v>0</v>
      </c>
      <c r="G19" s="199">
        <v>0</v>
      </c>
      <c r="H19" s="199">
        <v>0</v>
      </c>
      <c r="I19" s="43" t="str">
        <f t="shared" si="0"/>
        <v>Weryfikacja bieżącego wiersza OK</v>
      </c>
    </row>
    <row r="20" spans="2:9" ht="16.5" customHeight="1">
      <c r="B20" s="95" t="s">
        <v>519</v>
      </c>
      <c r="C20" s="159" t="s">
        <v>86</v>
      </c>
      <c r="D20" s="199">
        <v>0</v>
      </c>
      <c r="E20" s="200">
        <v>0</v>
      </c>
      <c r="F20" s="199">
        <v>0</v>
      </c>
      <c r="G20" s="199">
        <v>0</v>
      </c>
      <c r="H20" s="199">
        <v>0</v>
      </c>
      <c r="I20" s="43" t="str">
        <f t="shared" si="0"/>
        <v>Weryfikacja bieżącego wiersza OK</v>
      </c>
    </row>
    <row r="21" spans="2:9" ht="16.5" customHeight="1">
      <c r="B21" s="119" t="s">
        <v>520</v>
      </c>
      <c r="C21" s="508" t="s">
        <v>24</v>
      </c>
      <c r="D21" s="512">
        <v>0</v>
      </c>
      <c r="E21" s="513">
        <v>0</v>
      </c>
      <c r="F21" s="512">
        <v>0</v>
      </c>
      <c r="G21" s="512">
        <v>0</v>
      </c>
      <c r="H21" s="512">
        <v>0</v>
      </c>
      <c r="I21" s="43" t="str">
        <f t="shared" si="0"/>
        <v>Weryfikacja bieżącego wiersza OK</v>
      </c>
    </row>
    <row r="22" spans="2:9" ht="16.5" customHeight="1">
      <c r="B22" s="119" t="s">
        <v>521</v>
      </c>
      <c r="C22" s="159" t="s">
        <v>53</v>
      </c>
      <c r="D22" s="205">
        <v>0</v>
      </c>
      <c r="E22" s="204">
        <v>0</v>
      </c>
      <c r="F22" s="205">
        <v>0</v>
      </c>
      <c r="G22" s="205">
        <v>0</v>
      </c>
      <c r="H22" s="205">
        <v>0</v>
      </c>
      <c r="I22" s="43" t="str">
        <f t="shared" si="0"/>
        <v>Weryfikacja bieżącego wiersza OK</v>
      </c>
    </row>
    <row r="23" spans="2:9" ht="16.5" customHeight="1">
      <c r="B23" s="119" t="s">
        <v>522</v>
      </c>
      <c r="C23" s="159" t="s">
        <v>54</v>
      </c>
      <c r="D23" s="205">
        <v>0</v>
      </c>
      <c r="E23" s="204">
        <v>0</v>
      </c>
      <c r="F23" s="205">
        <v>0</v>
      </c>
      <c r="G23" s="205">
        <v>0</v>
      </c>
      <c r="H23" s="205">
        <v>0</v>
      </c>
      <c r="I23" s="43" t="str">
        <f t="shared" si="0"/>
        <v>Weryfikacja bieżącego wiersza OK</v>
      </c>
    </row>
    <row r="24" spans="2:9" ht="16.5" customHeight="1">
      <c r="B24" s="119" t="s">
        <v>523</v>
      </c>
      <c r="C24" s="159" t="s">
        <v>840</v>
      </c>
      <c r="D24" s="205">
        <v>0</v>
      </c>
      <c r="E24" s="204">
        <v>0</v>
      </c>
      <c r="F24" s="205">
        <v>0</v>
      </c>
      <c r="G24" s="205">
        <v>0</v>
      </c>
      <c r="H24" s="205">
        <v>0</v>
      </c>
      <c r="I24" s="43" t="str">
        <f t="shared" si="0"/>
        <v>Weryfikacja bieżącego wiersza OK</v>
      </c>
    </row>
    <row r="25" spans="2:9" ht="16.5" customHeight="1">
      <c r="B25" s="119" t="s">
        <v>524</v>
      </c>
      <c r="C25" s="159" t="s">
        <v>84</v>
      </c>
      <c r="D25" s="205">
        <v>0</v>
      </c>
      <c r="E25" s="204">
        <v>0</v>
      </c>
      <c r="F25" s="205">
        <v>0</v>
      </c>
      <c r="G25" s="205">
        <v>0</v>
      </c>
      <c r="H25" s="205">
        <v>0</v>
      </c>
      <c r="I25" s="43" t="str">
        <f t="shared" si="0"/>
        <v>Weryfikacja bieżącego wiersza OK</v>
      </c>
    </row>
    <row r="26" spans="2:9" ht="16.5" customHeight="1">
      <c r="B26" s="119" t="s">
        <v>525</v>
      </c>
      <c r="C26" s="159" t="s">
        <v>233</v>
      </c>
      <c r="D26" s="205">
        <v>0</v>
      </c>
      <c r="E26" s="204">
        <v>0</v>
      </c>
      <c r="F26" s="205">
        <v>0</v>
      </c>
      <c r="G26" s="205">
        <v>0</v>
      </c>
      <c r="H26" s="205">
        <v>0</v>
      </c>
      <c r="I26" s="43" t="str">
        <f t="shared" si="0"/>
        <v>Weryfikacja bieżącego wiersza OK</v>
      </c>
    </row>
    <row r="27" spans="2:9" ht="16.5" customHeight="1">
      <c r="B27" s="119" t="s">
        <v>526</v>
      </c>
      <c r="C27" s="159" t="s">
        <v>48</v>
      </c>
      <c r="D27" s="205">
        <v>0</v>
      </c>
      <c r="E27" s="204">
        <v>0</v>
      </c>
      <c r="F27" s="205">
        <v>0</v>
      </c>
      <c r="G27" s="205">
        <v>0</v>
      </c>
      <c r="H27" s="205">
        <v>0</v>
      </c>
      <c r="I27" s="43" t="str">
        <f t="shared" si="0"/>
        <v>Weryfikacja bieżącego wiersza OK</v>
      </c>
    </row>
    <row r="28" spans="2:9" ht="16.5" customHeight="1" thickBot="1">
      <c r="B28" s="119" t="s">
        <v>527</v>
      </c>
      <c r="C28" s="159" t="s">
        <v>47</v>
      </c>
      <c r="D28" s="205">
        <v>0</v>
      </c>
      <c r="E28" s="204">
        <v>0</v>
      </c>
      <c r="F28" s="205">
        <v>0</v>
      </c>
      <c r="G28" s="205">
        <v>0</v>
      </c>
      <c r="H28" s="205">
        <v>0</v>
      </c>
      <c r="I28" s="43" t="str">
        <f t="shared" si="0"/>
        <v>Weryfikacja bieżącego wiersza OK</v>
      </c>
    </row>
    <row r="29" spans="2:9" ht="16.5" customHeight="1" thickBot="1">
      <c r="B29" s="163" t="s">
        <v>528</v>
      </c>
      <c r="C29" s="195" t="s">
        <v>52</v>
      </c>
      <c r="D29" s="206">
        <v>0</v>
      </c>
      <c r="E29" s="207">
        <v>0</v>
      </c>
      <c r="F29" s="206">
        <v>0</v>
      </c>
      <c r="G29" s="206">
        <v>0</v>
      </c>
      <c r="H29" s="206">
        <v>0</v>
      </c>
      <c r="I29" s="43" t="str">
        <f t="shared" si="0"/>
        <v>Weryfikacja bieżącego wiersza OK</v>
      </c>
    </row>
    <row r="30" spans="2:9" ht="18.75" customHeight="1"/>
    <row r="31" spans="2:9" ht="18.75" customHeight="1">
      <c r="C31" s="38" t="s">
        <v>1758</v>
      </c>
      <c r="D31" s="38"/>
      <c r="E31" s="38"/>
      <c r="F31" s="38"/>
      <c r="G31" s="38"/>
      <c r="H31" s="38"/>
    </row>
    <row r="32" spans="2:9" ht="18.75" customHeight="1">
      <c r="C32" s="38" t="s">
        <v>505</v>
      </c>
      <c r="D32" s="62" t="str">
        <f>IF(D6="","",IF(ROUND(SUM(D7:D9),2)=ROUND(D6,2),"OK","Błąd sumy częściowej"))</f>
        <v>OK</v>
      </c>
      <c r="E32" s="62" t="str">
        <f t="shared" ref="E32:H32" si="1">IF(E6="","",IF(ROUND(SUM(E7:E9),2)=ROUND(E6,2),"OK","Błąd sumy częściowej"))</f>
        <v>OK</v>
      </c>
      <c r="F32" s="62" t="str">
        <f t="shared" si="1"/>
        <v>OK</v>
      </c>
      <c r="G32" s="62" t="str">
        <f t="shared" si="1"/>
        <v>OK</v>
      </c>
      <c r="H32" s="62" t="str">
        <f t="shared" si="1"/>
        <v>OK</v>
      </c>
    </row>
    <row r="33" spans="3:8" ht="15" customHeight="1">
      <c r="C33" s="38" t="s">
        <v>509</v>
      </c>
      <c r="D33" s="62" t="str">
        <f>IF(D10="","",IF(ROUND(SUM(D11+D13),2)=ROUND(D10,2),"OK","Błąd sumy częściowej"))</f>
        <v>OK</v>
      </c>
      <c r="E33" s="62" t="str">
        <f t="shared" ref="E33:H33" si="2">IF(E10="","",IF(ROUND(SUM(E11+E13),2)=ROUND(E10,2),"OK","Błąd sumy częściowej"))</f>
        <v>OK</v>
      </c>
      <c r="F33" s="62" t="str">
        <f t="shared" si="2"/>
        <v>OK</v>
      </c>
      <c r="G33" s="62" t="str">
        <f t="shared" si="2"/>
        <v>OK</v>
      </c>
      <c r="H33" s="62" t="str">
        <f t="shared" si="2"/>
        <v>OK</v>
      </c>
    </row>
    <row r="34" spans="3:8">
      <c r="C34" s="38" t="s">
        <v>513</v>
      </c>
      <c r="D34" s="62" t="str">
        <f>IF(D14="","",IF(ROUND(SUM(D15+D16+D17+D19+D20),2)=ROUND(D14,2),"OK","Błąd sumy częściowej"))</f>
        <v>OK</v>
      </c>
      <c r="E34" s="62" t="str">
        <f t="shared" ref="E34:H34" si="3">IF(E14="","",IF(ROUND(SUM(E15+E16+E17+E19+E20),2)=ROUND(E14,2),"OK","Błąd sumy częściowej"))</f>
        <v>OK</v>
      </c>
      <c r="F34" s="62" t="str">
        <f t="shared" si="3"/>
        <v>OK</v>
      </c>
      <c r="G34" s="62" t="str">
        <f t="shared" si="3"/>
        <v>OK</v>
      </c>
      <c r="H34" s="62" t="str">
        <f t="shared" si="3"/>
        <v>OK</v>
      </c>
    </row>
    <row r="35" spans="3:8">
      <c r="C35" s="38" t="s">
        <v>520</v>
      </c>
      <c r="D35" s="62" t="str">
        <f>IF(D21="","",IF(ROUND(SUM(D22+D23+D24+D26+D27+D28),2)=ROUND(D21,2),"OK","Błąd sumy częściowej"))</f>
        <v>OK</v>
      </c>
      <c r="E35" s="62" t="str">
        <f t="shared" ref="E35:H35" si="4">IF(E21="","",IF(ROUND(SUM(E22+E23+E24+E26+E27+E28),2)=ROUND(E21,2),"OK","Błąd sumy częściowej"))</f>
        <v>OK</v>
      </c>
      <c r="F35" s="62" t="str">
        <f t="shared" si="4"/>
        <v>OK</v>
      </c>
      <c r="G35" s="62" t="str">
        <f t="shared" si="4"/>
        <v>OK</v>
      </c>
      <c r="H35" s="62" t="str">
        <f t="shared" si="4"/>
        <v>OK</v>
      </c>
    </row>
    <row r="36" spans="3:8" ht="16.5" customHeight="1">
      <c r="C36" s="38" t="s">
        <v>528</v>
      </c>
      <c r="D36" s="62" t="str">
        <f>IF(D29="","",IF(ROUND(SUM(D6+D10+D14+D21),2)=ROUND(D29,2),"OK","Błąd sumy częściowej"))</f>
        <v>OK</v>
      </c>
      <c r="E36" s="62" t="str">
        <f t="shared" ref="E36:H36" si="5">IF(E29="","",IF(ROUND(SUM(E6+E10+E14+E21),2)=ROUND(E29,2),"OK","Błąd sumy częściowej"))</f>
        <v>OK</v>
      </c>
      <c r="F36" s="62" t="str">
        <f t="shared" si="5"/>
        <v>OK</v>
      </c>
      <c r="G36" s="62" t="str">
        <f t="shared" si="5"/>
        <v>OK</v>
      </c>
      <c r="H36" s="62" t="str">
        <f t="shared" si="5"/>
        <v>OK</v>
      </c>
    </row>
    <row r="37" spans="3:8">
      <c r="C37" s="43" t="s">
        <v>1759</v>
      </c>
      <c r="D37" s="62" t="str">
        <f>IF(COUNTBLANK(I6:I29)=24,"",IF(AND(COUNTIF(I6:I29,"Weryfikacja bieżącego wiersza OK")=24,COUNTIF(D32:H36,"OK")=25),"Arkusz jest zwalidowany poprawnie","Arkusz jest niepoprawny"))</f>
        <v>Arkusz jest zwalidowany poprawnie</v>
      </c>
    </row>
  </sheetData>
  <sheetProtection algorithmName="SHA-512" hashValue="vZUuf7fz8t4z6h/WcIZ4R2L9ZwS5LMSYbYvUFpm0xpeg+ovdym2CXM49uUdBD1OWTIiDJHdFit04OMX6Eqohpg==" saltValue="FAFd1/utqMNyciC3iLpPEg==" spinCount="100000" sheet="1" objects="1" scenarios="1"/>
  <mergeCells count="1">
    <mergeCell ref="B4:C5"/>
  </mergeCells>
  <conditionalFormatting sqref="I6">
    <cfRule type="containsText" dxfId="226" priority="9" operator="containsText" text="Należy">
      <formula>NOT(ISERROR(SEARCH("Należy",I6)))</formula>
    </cfRule>
    <cfRule type="containsText" dxfId="225" priority="10" operator="containsText" text="Weryfikacja bieżącego wiersza OK">
      <formula>NOT(ISERROR(SEARCH("Weryfikacja bieżącego wiersza OK",I6)))</formula>
    </cfRule>
  </conditionalFormatting>
  <conditionalFormatting sqref="I7:I29">
    <cfRule type="containsText" dxfId="224" priority="7" operator="containsText" text="Należy">
      <formula>NOT(ISERROR(SEARCH("Należy",I7)))</formula>
    </cfRule>
    <cfRule type="containsText" dxfId="223" priority="8" operator="containsText" text="Weryfikacja bieżącego wiersza OK">
      <formula>NOT(ISERROR(SEARCH("Weryfikacja bieżącego wiersza OK",I7)))</formula>
    </cfRule>
  </conditionalFormatting>
  <conditionalFormatting sqref="D32:H32">
    <cfRule type="containsText" dxfId="222" priority="6" operator="containsText" text="OK">
      <formula>NOT(ISERROR(SEARCH("OK",D32)))</formula>
    </cfRule>
  </conditionalFormatting>
  <conditionalFormatting sqref="D33:H33">
    <cfRule type="containsText" dxfId="221" priority="5" operator="containsText" text="OK">
      <formula>NOT(ISERROR(SEARCH("OK",D33)))</formula>
    </cfRule>
  </conditionalFormatting>
  <conditionalFormatting sqref="D34:H34">
    <cfRule type="containsText" dxfId="220" priority="4" operator="containsText" text="OK">
      <formula>NOT(ISERROR(SEARCH("OK",D34)))</formula>
    </cfRule>
  </conditionalFormatting>
  <conditionalFormatting sqref="D35:H35">
    <cfRule type="containsText" dxfId="219" priority="3" operator="containsText" text="OK">
      <formula>NOT(ISERROR(SEARCH("OK",D35)))</formula>
    </cfRule>
  </conditionalFormatting>
  <conditionalFormatting sqref="D36:H36">
    <cfRule type="containsText" dxfId="218" priority="2" operator="containsText" text="OK">
      <formula>NOT(ISERROR(SEARCH("OK",D36)))</formula>
    </cfRule>
  </conditionalFormatting>
  <conditionalFormatting sqref="D37">
    <cfRule type="containsText" dxfId="217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5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2"/>
  <dimension ref="A1:M38"/>
  <sheetViews>
    <sheetView zoomScaleNormal="100" zoomScaleSheetLayoutView="80" workbookViewId="0">
      <selection activeCell="D6" sqref="D6:L29"/>
    </sheetView>
  </sheetViews>
  <sheetFormatPr defaultColWidth="8.7265625" defaultRowHeight="14.5"/>
  <cols>
    <col min="1" max="1" width="9.1796875" style="43" customWidth="1"/>
    <col min="2" max="2" width="10.54296875" style="43" customWidth="1"/>
    <col min="3" max="3" width="44.7265625" style="43" customWidth="1"/>
    <col min="4" max="4" width="27.1796875" style="43" customWidth="1"/>
    <col min="5" max="12" width="26.54296875" style="43" customWidth="1"/>
    <col min="13" max="13" width="51.7265625" style="43" customWidth="1"/>
    <col min="14" max="15" width="5.1796875" style="43" customWidth="1"/>
    <col min="16" max="16" width="48.1796875" style="43" customWidth="1"/>
    <col min="17" max="45" width="5.1796875" style="43" customWidth="1"/>
    <col min="46" max="16384" width="8.7265625" style="43"/>
  </cols>
  <sheetData>
    <row r="1" spans="1:13">
      <c r="A1" s="154"/>
      <c r="B1" s="514" t="s">
        <v>8</v>
      </c>
      <c r="C1" s="52"/>
      <c r="D1" s="52"/>
      <c r="E1" s="52"/>
      <c r="F1" s="52"/>
      <c r="G1" s="52"/>
      <c r="H1" s="52"/>
      <c r="I1" s="52"/>
      <c r="J1" s="220"/>
      <c r="K1" s="52"/>
      <c r="L1" s="38"/>
    </row>
    <row r="2" spans="1:13">
      <c r="A2" s="154"/>
      <c r="B2" s="52" t="s">
        <v>1991</v>
      </c>
      <c r="C2" s="52"/>
      <c r="D2" s="52"/>
      <c r="E2" s="52"/>
      <c r="F2" s="52"/>
      <c r="G2" s="52"/>
      <c r="H2" s="52"/>
      <c r="I2" s="52"/>
      <c r="J2" s="220"/>
      <c r="K2" s="52"/>
      <c r="L2" s="38"/>
    </row>
    <row r="3" spans="1:13" ht="15" thickBot="1">
      <c r="A3" s="154"/>
      <c r="B3" s="52"/>
      <c r="C3" s="52"/>
      <c r="D3" s="52"/>
      <c r="E3" s="52"/>
      <c r="F3" s="52"/>
      <c r="G3" s="52"/>
      <c r="H3" s="52"/>
      <c r="I3" s="52"/>
      <c r="J3" s="220"/>
      <c r="K3" s="52"/>
      <c r="L3" s="38"/>
    </row>
    <row r="4" spans="1:13" ht="44" thickBot="1">
      <c r="A4" s="154"/>
      <c r="B4" s="1185"/>
      <c r="C4" s="1210"/>
      <c r="D4" s="515" t="s">
        <v>847</v>
      </c>
      <c r="E4" s="223" t="s">
        <v>153</v>
      </c>
      <c r="F4" s="223" t="s">
        <v>154</v>
      </c>
      <c r="G4" s="223" t="s">
        <v>155</v>
      </c>
      <c r="H4" s="223" t="s">
        <v>156</v>
      </c>
      <c r="I4" s="223" t="s">
        <v>1509</v>
      </c>
      <c r="J4" s="223" t="s">
        <v>1510</v>
      </c>
      <c r="K4" s="223" t="s">
        <v>157</v>
      </c>
      <c r="L4" s="222" t="s">
        <v>158</v>
      </c>
    </row>
    <row r="5" spans="1:13" ht="23.25" customHeight="1" thickBot="1">
      <c r="A5" s="154"/>
      <c r="B5" s="1211"/>
      <c r="C5" s="1212"/>
      <c r="D5" s="227" t="s">
        <v>777</v>
      </c>
      <c r="E5" s="227" t="s">
        <v>778</v>
      </c>
      <c r="F5" s="326" t="s">
        <v>779</v>
      </c>
      <c r="G5" s="226" t="s">
        <v>780</v>
      </c>
      <c r="H5" s="227" t="s">
        <v>781</v>
      </c>
      <c r="I5" s="227" t="s">
        <v>782</v>
      </c>
      <c r="J5" s="226" t="s">
        <v>1505</v>
      </c>
      <c r="K5" s="227" t="s">
        <v>806</v>
      </c>
      <c r="L5" s="224" t="s">
        <v>807</v>
      </c>
    </row>
    <row r="6" spans="1:13">
      <c r="A6" s="154"/>
      <c r="B6" s="91" t="s">
        <v>536</v>
      </c>
      <c r="C6" s="516" t="s">
        <v>97</v>
      </c>
      <c r="D6" s="103">
        <v>0</v>
      </c>
      <c r="E6" s="233">
        <v>0</v>
      </c>
      <c r="F6" s="170"/>
      <c r="G6" s="170"/>
      <c r="H6" s="170"/>
      <c r="I6" s="170"/>
      <c r="J6" s="170"/>
      <c r="K6" s="170"/>
      <c r="L6" s="170"/>
      <c r="M6" s="43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1:13">
      <c r="A7" s="154"/>
      <c r="B7" s="95" t="s">
        <v>537</v>
      </c>
      <c r="C7" s="517" t="s">
        <v>840</v>
      </c>
      <c r="D7" s="520">
        <v>0</v>
      </c>
      <c r="E7" s="33">
        <v>0</v>
      </c>
      <c r="F7" s="170"/>
      <c r="G7" s="170"/>
      <c r="H7" s="170"/>
      <c r="I7" s="170"/>
      <c r="J7" s="170"/>
      <c r="K7" s="170"/>
      <c r="L7" s="170"/>
      <c r="M7" s="43" t="str">
        <f t="shared" ref="M7:M9" si="0">IF(COUNTBLANK(D7:E7)=2,"",IF(AND(COUNTBLANK(D7:E7)=0,COUNT(D7:E7)=2), "Weryfikacja bieżącego wiersza OK", "Należy wypełnić wszystkie pola w bieżącym wierszu"))</f>
        <v>Weryfikacja bieżącego wiersza OK</v>
      </c>
    </row>
    <row r="8" spans="1:13">
      <c r="A8" s="154"/>
      <c r="B8" s="95" t="s">
        <v>538</v>
      </c>
      <c r="C8" s="517" t="s">
        <v>48</v>
      </c>
      <c r="D8" s="520">
        <v>0</v>
      </c>
      <c r="E8" s="33">
        <v>0</v>
      </c>
      <c r="F8" s="170"/>
      <c r="G8" s="170"/>
      <c r="H8" s="170"/>
      <c r="I8" s="170"/>
      <c r="J8" s="170"/>
      <c r="K8" s="170"/>
      <c r="L8" s="170"/>
      <c r="M8" s="43" t="str">
        <f t="shared" si="0"/>
        <v>Weryfikacja bieżącego wiersza OK</v>
      </c>
    </row>
    <row r="9" spans="1:13">
      <c r="A9" s="154"/>
      <c r="B9" s="95" t="s">
        <v>539</v>
      </c>
      <c r="C9" s="517" t="s">
        <v>106</v>
      </c>
      <c r="D9" s="520">
        <v>0</v>
      </c>
      <c r="E9" s="33">
        <v>0</v>
      </c>
      <c r="F9" s="170"/>
      <c r="G9" s="170"/>
      <c r="H9" s="170"/>
      <c r="I9" s="170"/>
      <c r="J9" s="170"/>
      <c r="K9" s="170"/>
      <c r="L9" s="170"/>
      <c r="M9" s="43" t="str">
        <f t="shared" si="0"/>
        <v>Weryfikacja bieżącego wiersza OK</v>
      </c>
    </row>
    <row r="10" spans="1:13">
      <c r="A10" s="154"/>
      <c r="B10" s="95" t="s">
        <v>540</v>
      </c>
      <c r="C10" s="518" t="s">
        <v>99</v>
      </c>
      <c r="D10" s="396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7">
        <v>0</v>
      </c>
      <c r="M10" s="43" t="str">
        <f>IF(COUNTBLANK(D10:L10)=9,"",IF(AND(COUNTBLANK(D10:L10)=0,COUNT(D10:L10)=9), "Weryfikacja bieżącego wiersza OK", "Należy wypełnić wszystkie pola w bieżącym wierszu"))</f>
        <v>Weryfikacja bieżącego wiersza OK</v>
      </c>
    </row>
    <row r="11" spans="1:13">
      <c r="A11" s="154"/>
      <c r="B11" s="95" t="s">
        <v>541</v>
      </c>
      <c r="C11" s="517" t="s">
        <v>233</v>
      </c>
      <c r="D11" s="520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35">
        <v>0</v>
      </c>
      <c r="M11" s="43" t="str">
        <f t="shared" ref="M11:M29" si="1">IF(COUNTBLANK(D11:L11)=9,"",IF(AND(COUNTBLANK(D11:L11)=0,COUNT(D11:L11)=9), "Weryfikacja bieżącego wiersza OK", "Należy wypełnić wszystkie pola w bieżącym wierszu"))</f>
        <v>Weryfikacja bieżącego wiersza OK</v>
      </c>
    </row>
    <row r="12" spans="1:13" ht="13.5" customHeight="1">
      <c r="A12" s="154"/>
      <c r="B12" s="95" t="s">
        <v>542</v>
      </c>
      <c r="C12" s="517" t="s">
        <v>84</v>
      </c>
      <c r="D12" s="520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235">
        <v>0</v>
      </c>
      <c r="M12" s="43" t="str">
        <f t="shared" si="1"/>
        <v>Weryfikacja bieżącego wiersza OK</v>
      </c>
    </row>
    <row r="13" spans="1:13">
      <c r="A13" s="154"/>
      <c r="B13" s="95" t="s">
        <v>543</v>
      </c>
      <c r="C13" s="517" t="s">
        <v>106</v>
      </c>
      <c r="D13" s="520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35">
        <v>0</v>
      </c>
      <c r="M13" s="43" t="str">
        <f t="shared" si="1"/>
        <v>Weryfikacja bieżącego wiersza OK</v>
      </c>
    </row>
    <row r="14" spans="1:13">
      <c r="A14" s="154"/>
      <c r="B14" s="95" t="s">
        <v>544</v>
      </c>
      <c r="C14" s="518" t="s">
        <v>98</v>
      </c>
      <c r="D14" s="396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7">
        <v>0</v>
      </c>
      <c r="M14" s="43" t="str">
        <f t="shared" si="1"/>
        <v>Weryfikacja bieżącego wiersza OK</v>
      </c>
    </row>
    <row r="15" spans="1:13">
      <c r="B15" s="95" t="s">
        <v>545</v>
      </c>
      <c r="C15" s="159" t="s">
        <v>840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43" t="str">
        <f t="shared" si="1"/>
        <v>Weryfikacja bieżącego wiersza OK</v>
      </c>
    </row>
    <row r="16" spans="1:13">
      <c r="B16" s="95" t="s">
        <v>546</v>
      </c>
      <c r="C16" s="159" t="s">
        <v>54</v>
      </c>
      <c r="D16" s="234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43" t="str">
        <f t="shared" si="1"/>
        <v>Weryfikacja bieżącego wiersza OK</v>
      </c>
    </row>
    <row r="17" spans="2:13">
      <c r="B17" s="95" t="s">
        <v>547</v>
      </c>
      <c r="C17" s="159" t="s">
        <v>233</v>
      </c>
      <c r="D17" s="234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43" t="str">
        <f t="shared" si="1"/>
        <v>Weryfikacja bieżącego wiersza OK</v>
      </c>
    </row>
    <row r="18" spans="2:13" ht="13.5" customHeight="1">
      <c r="B18" s="95" t="s">
        <v>548</v>
      </c>
      <c r="C18" s="159" t="s">
        <v>84</v>
      </c>
      <c r="D18" s="234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43" t="str">
        <f t="shared" si="1"/>
        <v>Weryfikacja bieżącego wiersza OK</v>
      </c>
    </row>
    <row r="19" spans="2:13">
      <c r="B19" s="95" t="s">
        <v>549</v>
      </c>
      <c r="C19" s="159" t="s">
        <v>48</v>
      </c>
      <c r="D19" s="234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43" t="str">
        <f t="shared" si="1"/>
        <v>Weryfikacja bieżącego wiersza OK</v>
      </c>
    </row>
    <row r="20" spans="2:13">
      <c r="B20" s="95" t="s">
        <v>550</v>
      </c>
      <c r="C20" s="159" t="s">
        <v>86</v>
      </c>
      <c r="D20" s="234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43" t="str">
        <f t="shared" si="1"/>
        <v>Weryfikacja bieżącego wiersza OK</v>
      </c>
    </row>
    <row r="21" spans="2:13">
      <c r="B21" s="119" t="s">
        <v>551</v>
      </c>
      <c r="C21" s="508" t="s">
        <v>24</v>
      </c>
      <c r="D21" s="236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43" t="str">
        <f t="shared" si="1"/>
        <v>Weryfikacja bieżącego wiersza OK</v>
      </c>
    </row>
    <row r="22" spans="2:13">
      <c r="B22" s="119" t="s">
        <v>552</v>
      </c>
      <c r="C22" s="159" t="s">
        <v>53</v>
      </c>
      <c r="D22" s="234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43" t="str">
        <f t="shared" si="1"/>
        <v>Weryfikacja bieżącego wiersza OK</v>
      </c>
    </row>
    <row r="23" spans="2:13">
      <c r="B23" s="119" t="s">
        <v>553</v>
      </c>
      <c r="C23" s="159" t="s">
        <v>54</v>
      </c>
      <c r="D23" s="234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43" t="str">
        <f t="shared" si="1"/>
        <v>Weryfikacja bieżącego wiersza OK</v>
      </c>
    </row>
    <row r="24" spans="2:13">
      <c r="B24" s="119" t="s">
        <v>554</v>
      </c>
      <c r="C24" s="159" t="s">
        <v>840</v>
      </c>
      <c r="D24" s="234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43" t="str">
        <f t="shared" si="1"/>
        <v>Weryfikacja bieżącego wiersza OK</v>
      </c>
    </row>
    <row r="25" spans="2:13">
      <c r="B25" s="119" t="s">
        <v>555</v>
      </c>
      <c r="C25" s="159" t="s">
        <v>233</v>
      </c>
      <c r="D25" s="234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43" t="str">
        <f t="shared" si="1"/>
        <v>Weryfikacja bieżącego wiersza OK</v>
      </c>
    </row>
    <row r="26" spans="2:13" ht="16.5" customHeight="1">
      <c r="B26" s="119" t="s">
        <v>556</v>
      </c>
      <c r="C26" s="159" t="s">
        <v>84</v>
      </c>
      <c r="D26" s="234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43" t="str">
        <f t="shared" si="1"/>
        <v>Weryfikacja bieżącego wiersza OK</v>
      </c>
    </row>
    <row r="27" spans="2:13">
      <c r="B27" s="119" t="s">
        <v>557</v>
      </c>
      <c r="C27" s="159" t="s">
        <v>48</v>
      </c>
      <c r="D27" s="234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43" t="str">
        <f t="shared" si="1"/>
        <v>Weryfikacja bieżącego wiersza OK</v>
      </c>
    </row>
    <row r="28" spans="2:13" ht="15" thickBot="1">
      <c r="B28" s="119" t="s">
        <v>559</v>
      </c>
      <c r="C28" s="159" t="s">
        <v>47</v>
      </c>
      <c r="D28" s="234">
        <v>0</v>
      </c>
      <c r="E28" s="235">
        <v>0</v>
      </c>
      <c r="F28" s="521">
        <v>0</v>
      </c>
      <c r="G28" s="521">
        <v>0</v>
      </c>
      <c r="H28" s="521">
        <v>0</v>
      </c>
      <c r="I28" s="521">
        <v>0</v>
      </c>
      <c r="J28" s="521">
        <v>0</v>
      </c>
      <c r="K28" s="521">
        <v>0</v>
      </c>
      <c r="L28" s="521">
        <v>0</v>
      </c>
      <c r="M28" s="43" t="str">
        <f t="shared" si="1"/>
        <v>Weryfikacja bieżącego wiersza OK</v>
      </c>
    </row>
    <row r="29" spans="2:13" ht="15" thickBot="1">
      <c r="B29" s="163" t="s">
        <v>558</v>
      </c>
      <c r="C29" s="195" t="s">
        <v>52</v>
      </c>
      <c r="D29" s="240">
        <v>0</v>
      </c>
      <c r="E29" s="241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43" t="str">
        <f t="shared" si="1"/>
        <v>Weryfikacja bieżącego wiersza OK</v>
      </c>
    </row>
    <row r="31" spans="2:13">
      <c r="C31" s="38" t="s">
        <v>1758</v>
      </c>
      <c r="D31" s="38"/>
      <c r="E31" s="38"/>
      <c r="F31" s="38"/>
      <c r="G31" s="38"/>
      <c r="H31" s="38"/>
      <c r="I31" s="38"/>
      <c r="J31" s="38"/>
      <c r="K31" s="38"/>
      <c r="L31" s="38"/>
    </row>
    <row r="32" spans="2:13">
      <c r="C32" s="38" t="s">
        <v>536</v>
      </c>
      <c r="D32" s="62" t="str">
        <f>IF(D6="","",IF(ROUND(SUM(D7:D9),2)=ROUND(D6,2),"OK","Błąd sumy częściowej"))</f>
        <v>OK</v>
      </c>
      <c r="E32" s="62" t="str">
        <f>IF(E6="","",IF(ROUND(SUM(E7:E9),2)=ROUND(E6,2),"OK","Błąd sumy częściowej"))</f>
        <v>OK</v>
      </c>
      <c r="F32" s="38"/>
      <c r="G32" s="38"/>
      <c r="H32" s="38"/>
      <c r="I32" s="38"/>
      <c r="J32" s="38"/>
      <c r="K32" s="38"/>
      <c r="L32" s="38"/>
    </row>
    <row r="33" spans="3:12">
      <c r="C33" s="38" t="s">
        <v>540</v>
      </c>
      <c r="D33" s="62" t="str">
        <f>IF(D10="","",IF(ROUND(SUM(D11+D13),2)=ROUND(D10,2),"OK","Błąd sumy częściowej"))</f>
        <v>OK</v>
      </c>
      <c r="E33" s="62" t="str">
        <f t="shared" ref="E33:L33" si="2">IF(E10="","",IF(ROUND(SUM(E11+E13),2)=ROUND(E10,2),"OK","Błąd sumy częściowej"))</f>
        <v>OK</v>
      </c>
      <c r="F33" s="62" t="str">
        <f t="shared" si="2"/>
        <v>OK</v>
      </c>
      <c r="G33" s="62" t="str">
        <f t="shared" si="2"/>
        <v>OK</v>
      </c>
      <c r="H33" s="62" t="str">
        <f t="shared" si="2"/>
        <v>OK</v>
      </c>
      <c r="I33" s="62" t="str">
        <f t="shared" si="2"/>
        <v>OK</v>
      </c>
      <c r="J33" s="62" t="str">
        <f t="shared" si="2"/>
        <v>OK</v>
      </c>
      <c r="K33" s="62" t="str">
        <f t="shared" si="2"/>
        <v>OK</v>
      </c>
      <c r="L33" s="62" t="str">
        <f t="shared" si="2"/>
        <v>OK</v>
      </c>
    </row>
    <row r="34" spans="3:12">
      <c r="C34" s="38" t="s">
        <v>544</v>
      </c>
      <c r="D34" s="62" t="str">
        <f>IF(D14="","",IF(ROUND(SUM(D15+D16+D17+D19+D20),2)=ROUND(D14,2),"OK","Błąd sumy częściowej"))</f>
        <v>OK</v>
      </c>
      <c r="E34" s="62" t="str">
        <f t="shared" ref="E34:L34" si="3">IF(E14="","",IF(ROUND(SUM(E15+E16+E17+E19+E20),2)=ROUND(E14,2),"OK","Błąd sumy częściowej"))</f>
        <v>OK</v>
      </c>
      <c r="F34" s="62" t="str">
        <f t="shared" si="3"/>
        <v>OK</v>
      </c>
      <c r="G34" s="62" t="str">
        <f t="shared" si="3"/>
        <v>OK</v>
      </c>
      <c r="H34" s="62" t="str">
        <f t="shared" si="3"/>
        <v>OK</v>
      </c>
      <c r="I34" s="62" t="str">
        <f t="shared" si="3"/>
        <v>OK</v>
      </c>
      <c r="J34" s="62" t="str">
        <f t="shared" si="3"/>
        <v>OK</v>
      </c>
      <c r="K34" s="62" t="str">
        <f t="shared" si="3"/>
        <v>OK</v>
      </c>
      <c r="L34" s="62" t="str">
        <f t="shared" si="3"/>
        <v>OK</v>
      </c>
    </row>
    <row r="35" spans="3:12">
      <c r="C35" s="38" t="s">
        <v>551</v>
      </c>
      <c r="D35" s="62" t="str">
        <f>IF(D21="","",IF(ROUND(SUM(D22+D23+D24+D25+D27+D28),2)=ROUND(D21,2),"OK","Błąd sumy częściowej"))</f>
        <v>OK</v>
      </c>
      <c r="E35" s="62" t="str">
        <f t="shared" ref="E35:L35" si="4">IF(E21="","",IF(ROUND(SUM(E22+E23+E24+E25+E27+E28),2)=ROUND(E21,2),"OK","Błąd sumy częściowej"))</f>
        <v>OK</v>
      </c>
      <c r="F35" s="62" t="str">
        <f t="shared" si="4"/>
        <v>OK</v>
      </c>
      <c r="G35" s="62" t="str">
        <f t="shared" si="4"/>
        <v>OK</v>
      </c>
      <c r="H35" s="62" t="str">
        <f t="shared" si="4"/>
        <v>OK</v>
      </c>
      <c r="I35" s="62" t="str">
        <f t="shared" si="4"/>
        <v>OK</v>
      </c>
      <c r="J35" s="62" t="str">
        <f t="shared" si="4"/>
        <v>OK</v>
      </c>
      <c r="K35" s="62" t="str">
        <f t="shared" si="4"/>
        <v>OK</v>
      </c>
      <c r="L35" s="62" t="str">
        <f t="shared" si="4"/>
        <v>OK</v>
      </c>
    </row>
    <row r="36" spans="3:12">
      <c r="C36" s="38" t="s">
        <v>558</v>
      </c>
      <c r="D36" s="62" t="str">
        <f>IF(D29="","",IF(ROUND(SUM(D6+D10+D14+D21),2)=ROUND(D29,2),"OK","Błąd sumy częściowej"))</f>
        <v>OK</v>
      </c>
      <c r="E36" s="62" t="str">
        <f t="shared" ref="E36:L36" si="5">IF(E29="","",IF(ROUND(SUM(E6+E10+E14+E21),2)=ROUND(E29,2),"OK","Błąd sumy częściowej"))</f>
        <v>OK</v>
      </c>
      <c r="F36" s="62" t="str">
        <f t="shared" si="5"/>
        <v>OK</v>
      </c>
      <c r="G36" s="62" t="str">
        <f t="shared" si="5"/>
        <v>OK</v>
      </c>
      <c r="H36" s="62" t="str">
        <f t="shared" si="5"/>
        <v>OK</v>
      </c>
      <c r="I36" s="62" t="str">
        <f t="shared" si="5"/>
        <v>OK</v>
      </c>
      <c r="J36" s="62" t="str">
        <f t="shared" si="5"/>
        <v>OK</v>
      </c>
      <c r="K36" s="62" t="str">
        <f t="shared" si="5"/>
        <v>OK</v>
      </c>
      <c r="L36" s="62" t="str">
        <f t="shared" si="5"/>
        <v>OK</v>
      </c>
    </row>
    <row r="37" spans="3:12">
      <c r="C37" s="43" t="s">
        <v>1759</v>
      </c>
      <c r="D37" s="62" t="str">
        <f>IF(COUNTBLANK(M6:M29)=24,"",IF(AND(COUNTIF(M6:M29,"Weryfikacja bieżącego wiersza OK")=24,COUNTIF(D32:L36,"OK")=38),"Arkusz jest zwalidowany poprawnie","Arkusz jest niepoprawny"))</f>
        <v>Arkusz jest zwalidowany poprawnie</v>
      </c>
    </row>
    <row r="38" spans="3:12" ht="108" customHeight="1">
      <c r="E38" s="519"/>
    </row>
  </sheetData>
  <sheetProtection algorithmName="SHA-512" hashValue="NLRU9k9u274WA6D4eFWNfNgMKi8D1Um82iDDCikaLv++lnmzAxloiaCR5ntSq9W88i+Kaob2hB/xsCbEK5c/aQ==" saltValue="AQ7VeUw0Kw2uqUgcglzWOQ==" spinCount="100000" sheet="1" objects="1" scenarios="1"/>
  <mergeCells count="1">
    <mergeCell ref="B4:C5"/>
  </mergeCells>
  <conditionalFormatting sqref="M6">
    <cfRule type="containsText" dxfId="216" priority="9" operator="containsText" text="Należy">
      <formula>NOT(ISERROR(SEARCH("Należy",M6)))</formula>
    </cfRule>
    <cfRule type="containsText" dxfId="215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214" priority="7" operator="containsText" text="Należy">
      <formula>NOT(ISERROR(SEARCH("Należy",M7)))</formula>
    </cfRule>
    <cfRule type="containsText" dxfId="213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212" priority="6" operator="containsText" text="OK">
      <formula>NOT(ISERROR(SEARCH("OK",D32)))</formula>
    </cfRule>
  </conditionalFormatting>
  <conditionalFormatting sqref="D33:L33">
    <cfRule type="containsText" dxfId="211" priority="5" operator="containsText" text="OK">
      <formula>NOT(ISERROR(SEARCH("OK",D33)))</formula>
    </cfRule>
  </conditionalFormatting>
  <conditionalFormatting sqref="D34:L34">
    <cfRule type="containsText" dxfId="210" priority="4" operator="containsText" text="OK">
      <formula>NOT(ISERROR(SEARCH("OK",D34)))</formula>
    </cfRule>
  </conditionalFormatting>
  <conditionalFormatting sqref="D35:L35">
    <cfRule type="containsText" dxfId="209" priority="3" operator="containsText" text="OK">
      <formula>NOT(ISERROR(SEARCH("OK",D35)))</formula>
    </cfRule>
  </conditionalFormatting>
  <conditionalFormatting sqref="D36:L36">
    <cfRule type="containsText" dxfId="208" priority="2" operator="containsText" text="OK">
      <formula>NOT(ISERROR(SEARCH("OK",D36)))</formula>
    </cfRule>
  </conditionalFormatting>
  <conditionalFormatting sqref="D37">
    <cfRule type="containsText" dxfId="207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3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3"/>
  <dimension ref="B1:M37"/>
  <sheetViews>
    <sheetView topLeftCell="A4" workbookViewId="0">
      <selection activeCell="D6" sqref="D6:L29"/>
    </sheetView>
  </sheetViews>
  <sheetFormatPr defaultColWidth="8.7265625" defaultRowHeight="14.5"/>
  <cols>
    <col min="1" max="1" width="8.7265625" style="43"/>
    <col min="2" max="2" width="10.453125" style="43" customWidth="1"/>
    <col min="3" max="3" width="26.7265625" style="43" customWidth="1"/>
    <col min="4" max="6" width="13.54296875" style="43" customWidth="1"/>
    <col min="7" max="7" width="17.7265625" style="43" customWidth="1"/>
    <col min="8" max="12" width="13.54296875" style="43" customWidth="1"/>
    <col min="13" max="13" width="52.1796875" style="43" customWidth="1"/>
    <col min="14" max="16384" width="8.7265625" style="43"/>
  </cols>
  <sheetData>
    <row r="1" spans="2:13">
      <c r="B1" s="39" t="s">
        <v>8</v>
      </c>
      <c r="J1" s="220"/>
    </row>
    <row r="2" spans="2:13">
      <c r="B2" s="52" t="s">
        <v>1511</v>
      </c>
      <c r="C2" s="154"/>
      <c r="D2" s="154"/>
      <c r="E2" s="154"/>
      <c r="F2" s="154"/>
      <c r="G2" s="154"/>
      <c r="H2" s="154"/>
      <c r="I2" s="154"/>
      <c r="J2" s="220"/>
      <c r="K2" s="154"/>
    </row>
    <row r="3" spans="2:13" ht="15" thickBot="1">
      <c r="B3" s="154"/>
      <c r="C3" s="154"/>
      <c r="D3" s="154"/>
      <c r="E3" s="154"/>
      <c r="F3" s="154"/>
      <c r="G3" s="154"/>
      <c r="H3" s="154"/>
      <c r="I3" s="154"/>
      <c r="J3" s="220"/>
      <c r="K3" s="154"/>
    </row>
    <row r="4" spans="2:13" ht="42.5" thickBot="1">
      <c r="B4" s="1213"/>
      <c r="C4" s="1214"/>
      <c r="D4" s="1016" t="s">
        <v>847</v>
      </c>
      <c r="E4" s="1017" t="s">
        <v>153</v>
      </c>
      <c r="F4" s="1017" t="s">
        <v>154</v>
      </c>
      <c r="G4" s="1017" t="s">
        <v>155</v>
      </c>
      <c r="H4" s="1017" t="s">
        <v>156</v>
      </c>
      <c r="I4" s="1017" t="s">
        <v>1509</v>
      </c>
      <c r="J4" s="1017" t="s">
        <v>1512</v>
      </c>
      <c r="K4" s="1017" t="s">
        <v>157</v>
      </c>
      <c r="L4" s="1018" t="s">
        <v>158</v>
      </c>
    </row>
    <row r="5" spans="2:13" ht="15" thickBot="1">
      <c r="B5" s="1215"/>
      <c r="C5" s="1216"/>
      <c r="D5" s="1019" t="s">
        <v>777</v>
      </c>
      <c r="E5" s="1020" t="s">
        <v>778</v>
      </c>
      <c r="F5" s="1020" t="s">
        <v>779</v>
      </c>
      <c r="G5" s="1020" t="s">
        <v>780</v>
      </c>
      <c r="H5" s="1020" t="s">
        <v>781</v>
      </c>
      <c r="I5" s="1020" t="s">
        <v>782</v>
      </c>
      <c r="J5" s="1020" t="s">
        <v>1505</v>
      </c>
      <c r="K5" s="1020" t="s">
        <v>806</v>
      </c>
      <c r="L5" s="1021" t="s">
        <v>807</v>
      </c>
    </row>
    <row r="6" spans="2:13">
      <c r="B6" s="1022" t="s">
        <v>884</v>
      </c>
      <c r="C6" s="1023" t="s">
        <v>97</v>
      </c>
      <c r="D6" s="1024">
        <v>0</v>
      </c>
      <c r="E6" s="1025">
        <v>0</v>
      </c>
      <c r="F6" s="1026"/>
      <c r="G6" s="1026"/>
      <c r="H6" s="1026"/>
      <c r="I6" s="1026"/>
      <c r="J6" s="1026"/>
      <c r="K6" s="1026"/>
      <c r="L6" s="1027"/>
      <c r="M6" s="43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2:13">
      <c r="B7" s="1028" t="s">
        <v>885</v>
      </c>
      <c r="C7" s="1029" t="s">
        <v>840</v>
      </c>
      <c r="D7" s="1030">
        <v>0</v>
      </c>
      <c r="E7" s="1031">
        <v>0</v>
      </c>
      <c r="F7" s="1032"/>
      <c r="G7" s="1032"/>
      <c r="H7" s="1032"/>
      <c r="I7" s="1032"/>
      <c r="J7" s="1032"/>
      <c r="K7" s="1032"/>
      <c r="L7" s="1033"/>
      <c r="M7" s="43" t="str">
        <f t="shared" ref="M7:M9" si="0">IF(COUNTBLANK(D7:E7)=2,"",IF(AND(COUNTBLANK(D7:E7)=0,COUNT(D7:E7)=2), "Weryfikacja bieżącego wiersza OK", "Należy wypełnić wszystkie pola w bieżącym wierszu"))</f>
        <v>Weryfikacja bieżącego wiersza OK</v>
      </c>
    </row>
    <row r="8" spans="2:13" ht="20.149999999999999" customHeight="1">
      <c r="B8" s="1028" t="s">
        <v>886</v>
      </c>
      <c r="C8" s="1028" t="s">
        <v>48</v>
      </c>
      <c r="D8" s="1030">
        <v>0</v>
      </c>
      <c r="E8" s="1031">
        <v>0</v>
      </c>
      <c r="F8" s="1032"/>
      <c r="G8" s="1032"/>
      <c r="H8" s="1032"/>
      <c r="I8" s="1032"/>
      <c r="J8" s="1032"/>
      <c r="K8" s="1032"/>
      <c r="L8" s="1033"/>
      <c r="M8" s="43" t="str">
        <f t="shared" si="0"/>
        <v>Weryfikacja bieżącego wiersza OK</v>
      </c>
    </row>
    <row r="9" spans="2:13">
      <c r="B9" s="1028" t="s">
        <v>887</v>
      </c>
      <c r="C9" s="1029" t="s">
        <v>106</v>
      </c>
      <c r="D9" s="1030">
        <v>0</v>
      </c>
      <c r="E9" s="1031">
        <v>0</v>
      </c>
      <c r="F9" s="1032"/>
      <c r="G9" s="1032"/>
      <c r="H9" s="1032"/>
      <c r="I9" s="1032"/>
      <c r="J9" s="1032"/>
      <c r="K9" s="1032"/>
      <c r="L9" s="1033"/>
      <c r="M9" s="43" t="str">
        <f t="shared" si="0"/>
        <v>Weryfikacja bieżącego wiersza OK</v>
      </c>
    </row>
    <row r="10" spans="2:13">
      <c r="B10" s="1028" t="s">
        <v>888</v>
      </c>
      <c r="C10" s="1034" t="s">
        <v>99</v>
      </c>
      <c r="D10" s="1035">
        <v>0</v>
      </c>
      <c r="E10" s="1036">
        <v>0</v>
      </c>
      <c r="F10" s="1036">
        <v>0</v>
      </c>
      <c r="G10" s="1036">
        <v>0</v>
      </c>
      <c r="H10" s="1036">
        <v>0</v>
      </c>
      <c r="I10" s="1036">
        <v>0</v>
      </c>
      <c r="J10" s="1036">
        <v>0</v>
      </c>
      <c r="K10" s="1036">
        <v>0</v>
      </c>
      <c r="L10" s="1037">
        <v>0</v>
      </c>
      <c r="M10" s="43" t="str">
        <f>IF(COUNTBLANK(D10:L10)=9,"",IF(AND(COUNTBLANK(D10:L10)=0,COUNT(D10:L10)=9), "Weryfikacja bieżącego wiersza OK", "Należy wypełnić wszystkie pola w bieżącym wierszu"))</f>
        <v>Weryfikacja bieżącego wiersza OK</v>
      </c>
    </row>
    <row r="11" spans="2:13">
      <c r="B11" s="1028" t="s">
        <v>889</v>
      </c>
      <c r="C11" s="1029" t="s">
        <v>233</v>
      </c>
      <c r="D11" s="1030">
        <v>0</v>
      </c>
      <c r="E11" s="1031">
        <v>0</v>
      </c>
      <c r="F11" s="1031">
        <v>0</v>
      </c>
      <c r="G11" s="1031">
        <v>0</v>
      </c>
      <c r="H11" s="1031">
        <v>0</v>
      </c>
      <c r="I11" s="1031">
        <v>0</v>
      </c>
      <c r="J11" s="1031">
        <v>0</v>
      </c>
      <c r="K11" s="1031">
        <v>0</v>
      </c>
      <c r="L11" s="1038">
        <v>0</v>
      </c>
      <c r="M11" s="43" t="str">
        <f t="shared" ref="M11:M29" si="1">IF(COUNTBLANK(D11:L11)=9,"",IF(AND(COUNTBLANK(D11:L11)=0,COUNT(D11:L11)=9), "Weryfikacja bieżącego wiersza OK", "Należy wypełnić wszystkie pola w bieżącym wierszu"))</f>
        <v>Weryfikacja bieżącego wiersza OK</v>
      </c>
    </row>
    <row r="12" spans="2:13">
      <c r="B12" s="1028" t="s">
        <v>890</v>
      </c>
      <c r="C12" s="1029" t="s">
        <v>84</v>
      </c>
      <c r="D12" s="1030">
        <v>0</v>
      </c>
      <c r="E12" s="1031">
        <v>0</v>
      </c>
      <c r="F12" s="1031">
        <v>0</v>
      </c>
      <c r="G12" s="1031">
        <v>0</v>
      </c>
      <c r="H12" s="1031">
        <v>0</v>
      </c>
      <c r="I12" s="1031">
        <v>0</v>
      </c>
      <c r="J12" s="1031">
        <v>0</v>
      </c>
      <c r="K12" s="1031">
        <v>0</v>
      </c>
      <c r="L12" s="1038">
        <v>0</v>
      </c>
      <c r="M12" s="43" t="str">
        <f t="shared" si="1"/>
        <v>Weryfikacja bieżącego wiersza OK</v>
      </c>
    </row>
    <row r="13" spans="2:13">
      <c r="B13" s="1028" t="s">
        <v>891</v>
      </c>
      <c r="C13" s="1029" t="s">
        <v>106</v>
      </c>
      <c r="D13" s="1030">
        <v>0</v>
      </c>
      <c r="E13" s="1031">
        <v>0</v>
      </c>
      <c r="F13" s="1031">
        <v>0</v>
      </c>
      <c r="G13" s="1031">
        <v>0</v>
      </c>
      <c r="H13" s="1031">
        <v>0</v>
      </c>
      <c r="I13" s="1031">
        <v>0</v>
      </c>
      <c r="J13" s="1031">
        <v>0</v>
      </c>
      <c r="K13" s="1031">
        <v>0</v>
      </c>
      <c r="L13" s="1038">
        <v>0</v>
      </c>
      <c r="M13" s="43" t="str">
        <f t="shared" si="1"/>
        <v>Weryfikacja bieżącego wiersza OK</v>
      </c>
    </row>
    <row r="14" spans="2:13">
      <c r="B14" s="1028" t="s">
        <v>892</v>
      </c>
      <c r="C14" s="1034" t="s">
        <v>98</v>
      </c>
      <c r="D14" s="1035">
        <v>0</v>
      </c>
      <c r="E14" s="1036">
        <v>0</v>
      </c>
      <c r="F14" s="1036">
        <v>0</v>
      </c>
      <c r="G14" s="1036">
        <v>0</v>
      </c>
      <c r="H14" s="1036">
        <v>0</v>
      </c>
      <c r="I14" s="1036">
        <v>0</v>
      </c>
      <c r="J14" s="1036">
        <v>0</v>
      </c>
      <c r="K14" s="1036">
        <v>0</v>
      </c>
      <c r="L14" s="1037">
        <v>0</v>
      </c>
      <c r="M14" s="43" t="str">
        <f t="shared" si="1"/>
        <v>Weryfikacja bieżącego wiersza OK</v>
      </c>
    </row>
    <row r="15" spans="2:13">
      <c r="B15" s="1028" t="s">
        <v>893</v>
      </c>
      <c r="C15" s="1029" t="s">
        <v>841</v>
      </c>
      <c r="D15" s="1030">
        <v>0</v>
      </c>
      <c r="E15" s="1031">
        <v>0</v>
      </c>
      <c r="F15" s="1031">
        <v>0</v>
      </c>
      <c r="G15" s="1031">
        <v>0</v>
      </c>
      <c r="H15" s="1031">
        <v>0</v>
      </c>
      <c r="I15" s="1031">
        <v>0</v>
      </c>
      <c r="J15" s="1031">
        <v>0</v>
      </c>
      <c r="K15" s="1031">
        <v>0</v>
      </c>
      <c r="L15" s="1038">
        <v>0</v>
      </c>
      <c r="M15" s="43" t="str">
        <f t="shared" si="1"/>
        <v>Weryfikacja bieżącego wiersza OK</v>
      </c>
    </row>
    <row r="16" spans="2:13">
      <c r="B16" s="1028" t="s">
        <v>894</v>
      </c>
      <c r="C16" s="1029" t="s">
        <v>54</v>
      </c>
      <c r="D16" s="1030">
        <v>0</v>
      </c>
      <c r="E16" s="1031">
        <v>0</v>
      </c>
      <c r="F16" s="1031">
        <v>0</v>
      </c>
      <c r="G16" s="1031">
        <v>0</v>
      </c>
      <c r="H16" s="1031">
        <v>0</v>
      </c>
      <c r="I16" s="1031">
        <v>0</v>
      </c>
      <c r="J16" s="1031">
        <v>0</v>
      </c>
      <c r="K16" s="1031">
        <v>0</v>
      </c>
      <c r="L16" s="1038">
        <v>0</v>
      </c>
      <c r="M16" s="43" t="str">
        <f t="shared" si="1"/>
        <v>Weryfikacja bieżącego wiersza OK</v>
      </c>
    </row>
    <row r="17" spans="2:13">
      <c r="B17" s="1028" t="s">
        <v>895</v>
      </c>
      <c r="C17" s="1029" t="s">
        <v>233</v>
      </c>
      <c r="D17" s="1030">
        <v>0</v>
      </c>
      <c r="E17" s="1031">
        <v>0</v>
      </c>
      <c r="F17" s="1031">
        <v>0</v>
      </c>
      <c r="G17" s="1031">
        <v>0</v>
      </c>
      <c r="H17" s="1031">
        <v>0</v>
      </c>
      <c r="I17" s="1031">
        <v>0</v>
      </c>
      <c r="J17" s="1031">
        <v>0</v>
      </c>
      <c r="K17" s="1031">
        <v>0</v>
      </c>
      <c r="L17" s="1038">
        <v>0</v>
      </c>
      <c r="M17" s="43" t="str">
        <f t="shared" si="1"/>
        <v>Weryfikacja bieżącego wiersza OK</v>
      </c>
    </row>
    <row r="18" spans="2:13">
      <c r="B18" s="1028" t="s">
        <v>896</v>
      </c>
      <c r="C18" s="1029" t="s">
        <v>84</v>
      </c>
      <c r="D18" s="1030">
        <v>0</v>
      </c>
      <c r="E18" s="1031">
        <v>0</v>
      </c>
      <c r="F18" s="1031">
        <v>0</v>
      </c>
      <c r="G18" s="1031">
        <v>0</v>
      </c>
      <c r="H18" s="1031">
        <v>0</v>
      </c>
      <c r="I18" s="1031">
        <v>0</v>
      </c>
      <c r="J18" s="1031">
        <v>0</v>
      </c>
      <c r="K18" s="1031">
        <v>0</v>
      </c>
      <c r="L18" s="1038">
        <v>0</v>
      </c>
      <c r="M18" s="43" t="str">
        <f t="shared" si="1"/>
        <v>Weryfikacja bieżącego wiersza OK</v>
      </c>
    </row>
    <row r="19" spans="2:13" ht="20.149999999999999" customHeight="1">
      <c r="B19" s="1028" t="s">
        <v>897</v>
      </c>
      <c r="C19" s="1028" t="s">
        <v>48</v>
      </c>
      <c r="D19" s="1030">
        <v>0</v>
      </c>
      <c r="E19" s="1031">
        <v>0</v>
      </c>
      <c r="F19" s="1031">
        <v>0</v>
      </c>
      <c r="G19" s="1031">
        <v>0</v>
      </c>
      <c r="H19" s="1031">
        <v>0</v>
      </c>
      <c r="I19" s="1031">
        <v>0</v>
      </c>
      <c r="J19" s="1031">
        <v>0</v>
      </c>
      <c r="K19" s="1031">
        <v>0</v>
      </c>
      <c r="L19" s="1038">
        <v>0</v>
      </c>
      <c r="M19" s="43" t="str">
        <f t="shared" si="1"/>
        <v>Weryfikacja bieżącego wiersza OK</v>
      </c>
    </row>
    <row r="20" spans="2:13">
      <c r="B20" s="1028" t="s">
        <v>898</v>
      </c>
      <c r="C20" s="1029" t="s">
        <v>86</v>
      </c>
      <c r="D20" s="1030">
        <v>0</v>
      </c>
      <c r="E20" s="1031">
        <v>0</v>
      </c>
      <c r="F20" s="1031">
        <v>0</v>
      </c>
      <c r="G20" s="1031">
        <v>0</v>
      </c>
      <c r="H20" s="1031">
        <v>0</v>
      </c>
      <c r="I20" s="1031">
        <v>0</v>
      </c>
      <c r="J20" s="1031">
        <v>0</v>
      </c>
      <c r="K20" s="1031">
        <v>0</v>
      </c>
      <c r="L20" s="1038">
        <v>0</v>
      </c>
      <c r="M20" s="43" t="str">
        <f t="shared" si="1"/>
        <v>Weryfikacja bieżącego wiersza OK</v>
      </c>
    </row>
    <row r="21" spans="2:13">
      <c r="B21" s="1028" t="s">
        <v>899</v>
      </c>
      <c r="C21" s="1034" t="s">
        <v>24</v>
      </c>
      <c r="D21" s="1035">
        <v>0</v>
      </c>
      <c r="E21" s="1036">
        <v>0</v>
      </c>
      <c r="F21" s="1036">
        <v>0</v>
      </c>
      <c r="G21" s="1036">
        <v>0</v>
      </c>
      <c r="H21" s="1036">
        <v>0</v>
      </c>
      <c r="I21" s="1036">
        <v>0</v>
      </c>
      <c r="J21" s="1036">
        <v>0</v>
      </c>
      <c r="K21" s="1036">
        <v>0</v>
      </c>
      <c r="L21" s="1037">
        <v>0</v>
      </c>
      <c r="M21" s="43" t="str">
        <f t="shared" si="1"/>
        <v>Weryfikacja bieżącego wiersza OK</v>
      </c>
    </row>
    <row r="22" spans="2:13">
      <c r="B22" s="1028" t="s">
        <v>900</v>
      </c>
      <c r="C22" s="1029" t="s">
        <v>53</v>
      </c>
      <c r="D22" s="1030">
        <v>0</v>
      </c>
      <c r="E22" s="1031">
        <v>0</v>
      </c>
      <c r="F22" s="1031">
        <v>0</v>
      </c>
      <c r="G22" s="1031">
        <v>0</v>
      </c>
      <c r="H22" s="1031">
        <v>0</v>
      </c>
      <c r="I22" s="1031">
        <v>0</v>
      </c>
      <c r="J22" s="1031">
        <v>0</v>
      </c>
      <c r="K22" s="1031">
        <v>0</v>
      </c>
      <c r="L22" s="1038">
        <v>0</v>
      </c>
      <c r="M22" s="43" t="str">
        <f t="shared" si="1"/>
        <v>Weryfikacja bieżącego wiersza OK</v>
      </c>
    </row>
    <row r="23" spans="2:13">
      <c r="B23" s="1028" t="s">
        <v>901</v>
      </c>
      <c r="C23" s="1029" t="s">
        <v>54</v>
      </c>
      <c r="D23" s="1030">
        <v>0</v>
      </c>
      <c r="E23" s="1031">
        <v>0</v>
      </c>
      <c r="F23" s="1031">
        <v>0</v>
      </c>
      <c r="G23" s="1031">
        <v>0</v>
      </c>
      <c r="H23" s="1031">
        <v>0</v>
      </c>
      <c r="I23" s="1031">
        <v>0</v>
      </c>
      <c r="J23" s="1031">
        <v>0</v>
      </c>
      <c r="K23" s="1031">
        <v>0</v>
      </c>
      <c r="L23" s="1038">
        <v>0</v>
      </c>
      <c r="M23" s="43" t="str">
        <f t="shared" si="1"/>
        <v>Weryfikacja bieżącego wiersza OK</v>
      </c>
    </row>
    <row r="24" spans="2:13">
      <c r="B24" s="1028" t="s">
        <v>902</v>
      </c>
      <c r="C24" s="1029" t="s">
        <v>841</v>
      </c>
      <c r="D24" s="1030">
        <v>0</v>
      </c>
      <c r="E24" s="1031">
        <v>0</v>
      </c>
      <c r="F24" s="1031">
        <v>0</v>
      </c>
      <c r="G24" s="1031">
        <v>0</v>
      </c>
      <c r="H24" s="1031">
        <v>0</v>
      </c>
      <c r="I24" s="1031">
        <v>0</v>
      </c>
      <c r="J24" s="1031">
        <v>0</v>
      </c>
      <c r="K24" s="1031">
        <v>0</v>
      </c>
      <c r="L24" s="1038">
        <v>0</v>
      </c>
      <c r="M24" s="43" t="str">
        <f t="shared" si="1"/>
        <v>Weryfikacja bieżącego wiersza OK</v>
      </c>
    </row>
    <row r="25" spans="2:13">
      <c r="B25" s="1028" t="s">
        <v>903</v>
      </c>
      <c r="C25" s="1029" t="s">
        <v>233</v>
      </c>
      <c r="D25" s="1030">
        <v>0</v>
      </c>
      <c r="E25" s="1031">
        <v>0</v>
      </c>
      <c r="F25" s="1031">
        <v>0</v>
      </c>
      <c r="G25" s="1031">
        <v>0</v>
      </c>
      <c r="H25" s="1031">
        <v>0</v>
      </c>
      <c r="I25" s="1031">
        <v>0</v>
      </c>
      <c r="J25" s="1031">
        <v>0</v>
      </c>
      <c r="K25" s="1031">
        <v>0</v>
      </c>
      <c r="L25" s="1038">
        <v>0</v>
      </c>
      <c r="M25" s="43" t="str">
        <f t="shared" si="1"/>
        <v>Weryfikacja bieżącego wiersza OK</v>
      </c>
    </row>
    <row r="26" spans="2:13">
      <c r="B26" s="1028" t="s">
        <v>904</v>
      </c>
      <c r="C26" s="1029" t="s">
        <v>84</v>
      </c>
      <c r="D26" s="1030">
        <v>0</v>
      </c>
      <c r="E26" s="1031">
        <v>0</v>
      </c>
      <c r="F26" s="1031">
        <v>0</v>
      </c>
      <c r="G26" s="1031">
        <v>0</v>
      </c>
      <c r="H26" s="1031">
        <v>0</v>
      </c>
      <c r="I26" s="1031">
        <v>0</v>
      </c>
      <c r="J26" s="1031">
        <v>0</v>
      </c>
      <c r="K26" s="1031">
        <v>0</v>
      </c>
      <c r="L26" s="1038">
        <v>0</v>
      </c>
      <c r="M26" s="43" t="str">
        <f t="shared" si="1"/>
        <v>Weryfikacja bieżącego wiersza OK</v>
      </c>
    </row>
    <row r="27" spans="2:13" ht="22" customHeight="1">
      <c r="B27" s="1028" t="s">
        <v>905</v>
      </c>
      <c r="C27" s="1028" t="s">
        <v>48</v>
      </c>
      <c r="D27" s="1030">
        <v>0</v>
      </c>
      <c r="E27" s="1031">
        <v>0</v>
      </c>
      <c r="F27" s="1031">
        <v>0</v>
      </c>
      <c r="G27" s="1031">
        <v>0</v>
      </c>
      <c r="H27" s="1031">
        <v>0</v>
      </c>
      <c r="I27" s="1031">
        <v>0</v>
      </c>
      <c r="J27" s="1031">
        <v>0</v>
      </c>
      <c r="K27" s="1031">
        <v>0</v>
      </c>
      <c r="L27" s="1038">
        <v>0</v>
      </c>
      <c r="M27" s="43" t="str">
        <f t="shared" si="1"/>
        <v>Weryfikacja bieżącego wiersza OK</v>
      </c>
    </row>
    <row r="28" spans="2:13" ht="15" thickBot="1">
      <c r="B28" s="1039" t="s">
        <v>906</v>
      </c>
      <c r="C28" s="1040" t="s">
        <v>47</v>
      </c>
      <c r="D28" s="1041">
        <v>0</v>
      </c>
      <c r="E28" s="1042">
        <v>0</v>
      </c>
      <c r="F28" s="1042">
        <v>0</v>
      </c>
      <c r="G28" s="1043">
        <v>0</v>
      </c>
      <c r="H28" s="1042">
        <v>0</v>
      </c>
      <c r="I28" s="1042">
        <v>0</v>
      </c>
      <c r="J28" s="1042">
        <v>0</v>
      </c>
      <c r="K28" s="1042">
        <v>0</v>
      </c>
      <c r="L28" s="1044">
        <v>0</v>
      </c>
      <c r="M28" s="43" t="str">
        <f t="shared" si="1"/>
        <v>Weryfikacja bieżącego wiersza OK</v>
      </c>
    </row>
    <row r="29" spans="2:13" ht="15" thickBot="1">
      <c r="B29" s="1045" t="s">
        <v>907</v>
      </c>
      <c r="C29" s="1046" t="s">
        <v>52</v>
      </c>
      <c r="D29" s="1047">
        <v>0</v>
      </c>
      <c r="E29" s="1048">
        <v>0</v>
      </c>
      <c r="F29" s="1049">
        <v>0</v>
      </c>
      <c r="G29" s="1050">
        <v>0</v>
      </c>
      <c r="H29" s="1047">
        <v>0</v>
      </c>
      <c r="I29" s="1048">
        <v>0</v>
      </c>
      <c r="J29" s="1048">
        <v>0</v>
      </c>
      <c r="K29" s="1048">
        <v>0</v>
      </c>
      <c r="L29" s="1051">
        <v>0</v>
      </c>
      <c r="M29" s="43" t="str">
        <f t="shared" si="1"/>
        <v>Weryfikacja bieżącego wiersza OK</v>
      </c>
    </row>
    <row r="30" spans="2:13" ht="37.5" customHeight="1">
      <c r="G30" s="526"/>
    </row>
    <row r="31" spans="2:13">
      <c r="C31" s="43" t="s">
        <v>1758</v>
      </c>
    </row>
    <row r="32" spans="2:13">
      <c r="C32" s="43" t="s">
        <v>884</v>
      </c>
      <c r="D32" s="62" t="str">
        <f>IF(D6="","",IF(ROUND(SUM(D7:D9),2)=ROUND(D6,2),"OK","Błąd sumy częściowej"))</f>
        <v>OK</v>
      </c>
      <c r="E32" s="62" t="str">
        <f>IF(E6="","",IF(ROUND(SUM(E7:E9),2)=ROUND(E6,2),"OK","Błąd sumy częściowej"))</f>
        <v>OK</v>
      </c>
    </row>
    <row r="33" spans="3:12">
      <c r="C33" s="43" t="s">
        <v>888</v>
      </c>
      <c r="D33" s="62" t="str">
        <f>IF(D10="","",IF(ROUND(SUM(D11+D13),2)=ROUND(D10,2),"OK","Błąd sumy częściowej"))</f>
        <v>OK</v>
      </c>
      <c r="E33" s="62" t="str">
        <f t="shared" ref="E33:L33" si="2">IF(E10="","",IF(ROUND(SUM(E11+E13),2)=ROUND(E10,2),"OK","Błąd sumy częściowej"))</f>
        <v>OK</v>
      </c>
      <c r="F33" s="62" t="str">
        <f t="shared" si="2"/>
        <v>OK</v>
      </c>
      <c r="G33" s="62" t="str">
        <f t="shared" si="2"/>
        <v>OK</v>
      </c>
      <c r="H33" s="62" t="str">
        <f t="shared" si="2"/>
        <v>OK</v>
      </c>
      <c r="I33" s="62" t="str">
        <f t="shared" si="2"/>
        <v>OK</v>
      </c>
      <c r="J33" s="62" t="str">
        <f t="shared" si="2"/>
        <v>OK</v>
      </c>
      <c r="K33" s="62" t="str">
        <f t="shared" si="2"/>
        <v>OK</v>
      </c>
      <c r="L33" s="62" t="str">
        <f t="shared" si="2"/>
        <v>OK</v>
      </c>
    </row>
    <row r="34" spans="3:12">
      <c r="C34" s="43" t="s">
        <v>892</v>
      </c>
      <c r="D34" s="62" t="str">
        <f>IF(D14="","",IF(ROUND(SUM(D15+D16+D17+D19+D20),2)=ROUND(D14,2),"OK","Błąd sumy częściowej"))</f>
        <v>OK</v>
      </c>
      <c r="E34" s="62" t="str">
        <f t="shared" ref="E34:L34" si="3">IF(E14="","",IF(ROUND(SUM(E15+E16+E17+E19+E20),2)=ROUND(E14,2),"OK","Błąd sumy częściowej"))</f>
        <v>OK</v>
      </c>
      <c r="F34" s="62" t="str">
        <f t="shared" si="3"/>
        <v>OK</v>
      </c>
      <c r="G34" s="62" t="str">
        <f t="shared" si="3"/>
        <v>OK</v>
      </c>
      <c r="H34" s="62" t="str">
        <f t="shared" si="3"/>
        <v>OK</v>
      </c>
      <c r="I34" s="62" t="str">
        <f t="shared" si="3"/>
        <v>OK</v>
      </c>
      <c r="J34" s="62" t="str">
        <f t="shared" si="3"/>
        <v>OK</v>
      </c>
      <c r="K34" s="62" t="str">
        <f t="shared" si="3"/>
        <v>OK</v>
      </c>
      <c r="L34" s="62" t="str">
        <f t="shared" si="3"/>
        <v>OK</v>
      </c>
    </row>
    <row r="35" spans="3:12">
      <c r="C35" s="43" t="s">
        <v>899</v>
      </c>
      <c r="D35" s="62" t="str">
        <f>IF(D21="","",IF(ROUND(SUM(D22+D23+D24+D25+D27+D28),2)=ROUND(D21,2),"OK","Błąd sumy częściowej"))</f>
        <v>OK</v>
      </c>
      <c r="E35" s="62" t="str">
        <f t="shared" ref="E35:L35" si="4">IF(E21="","",IF(ROUND(SUM(E22+E23+E24+E25+E27+E28),2)=ROUND(E21,2),"OK","Błąd sumy częściowej"))</f>
        <v>OK</v>
      </c>
      <c r="F35" s="62" t="str">
        <f t="shared" si="4"/>
        <v>OK</v>
      </c>
      <c r="G35" s="62" t="str">
        <f t="shared" si="4"/>
        <v>OK</v>
      </c>
      <c r="H35" s="62" t="str">
        <f t="shared" si="4"/>
        <v>OK</v>
      </c>
      <c r="I35" s="62" t="str">
        <f t="shared" si="4"/>
        <v>OK</v>
      </c>
      <c r="J35" s="62" t="str">
        <f t="shared" si="4"/>
        <v>OK</v>
      </c>
      <c r="K35" s="62" t="str">
        <f t="shared" si="4"/>
        <v>OK</v>
      </c>
      <c r="L35" s="62" t="str">
        <f t="shared" si="4"/>
        <v>OK</v>
      </c>
    </row>
    <row r="36" spans="3:12">
      <c r="C36" s="43" t="s">
        <v>907</v>
      </c>
      <c r="D36" s="62" t="str">
        <f>IF(D29="","",IF(ROUND(SUM(D6+D10+D14+D21),2)=ROUND(D29,2),"OK","Błąd sumy częściowej"))</f>
        <v>OK</v>
      </c>
      <c r="E36" s="62" t="str">
        <f t="shared" ref="E36:L36" si="5">IF(E29="","",IF(ROUND(SUM(E6+E10+E14+E21),2)=ROUND(E29,2),"OK","Błąd sumy częściowej"))</f>
        <v>OK</v>
      </c>
      <c r="F36" s="62" t="str">
        <f t="shared" si="5"/>
        <v>OK</v>
      </c>
      <c r="G36" s="62" t="str">
        <f t="shared" si="5"/>
        <v>OK</v>
      </c>
      <c r="H36" s="62" t="str">
        <f t="shared" si="5"/>
        <v>OK</v>
      </c>
      <c r="I36" s="62" t="str">
        <f t="shared" si="5"/>
        <v>OK</v>
      </c>
      <c r="J36" s="62" t="str">
        <f t="shared" si="5"/>
        <v>OK</v>
      </c>
      <c r="K36" s="62" t="str">
        <f t="shared" si="5"/>
        <v>OK</v>
      </c>
      <c r="L36" s="62" t="str">
        <f t="shared" si="5"/>
        <v>OK</v>
      </c>
    </row>
    <row r="37" spans="3:12">
      <c r="C37" s="43" t="s">
        <v>1759</v>
      </c>
      <c r="D37" s="62" t="str">
        <f>IF(COUNTBLANK(M6:M29)=24,"",IF(AND(COUNTIF(M6:M29,"Weryfikacja bieżącego wiersza OK")=24,COUNTIF(D32:L36,"OK")=38),"Arkusz jest zwalidowany poprawnie","Arkusz jest niepoprawny"))</f>
        <v>Arkusz jest zwalidowany poprawnie</v>
      </c>
    </row>
  </sheetData>
  <sheetProtection algorithmName="SHA-512" hashValue="zQW/kfFvaWTHyQIIBpCElJxjc4hpzex25qevqXm/M5AYU3UUVn7I131ctEJ84rXdKbbI+WUs0i3W7O+EPi8Yzw==" saltValue="GkOcgsce7/ODoWi2SDBYBA==" spinCount="100000" sheet="1" objects="1" scenarios="1"/>
  <mergeCells count="1">
    <mergeCell ref="B4:C5"/>
  </mergeCells>
  <conditionalFormatting sqref="M6">
    <cfRule type="containsText" dxfId="206" priority="9" operator="containsText" text="Należy">
      <formula>NOT(ISERROR(SEARCH("Należy",M6)))</formula>
    </cfRule>
    <cfRule type="containsText" dxfId="205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204" priority="7" operator="containsText" text="Należy">
      <formula>NOT(ISERROR(SEARCH("Należy",M7)))</formula>
    </cfRule>
    <cfRule type="containsText" dxfId="203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202" priority="6" operator="containsText" text="OK">
      <formula>NOT(ISERROR(SEARCH("OK",D32)))</formula>
    </cfRule>
  </conditionalFormatting>
  <conditionalFormatting sqref="D33:L33">
    <cfRule type="containsText" dxfId="201" priority="5" operator="containsText" text="OK">
      <formula>NOT(ISERROR(SEARCH("OK",D33)))</formula>
    </cfRule>
  </conditionalFormatting>
  <conditionalFormatting sqref="D34:L34">
    <cfRule type="containsText" dxfId="200" priority="4" operator="containsText" text="OK">
      <formula>NOT(ISERROR(SEARCH("OK",D34)))</formula>
    </cfRule>
  </conditionalFormatting>
  <conditionalFormatting sqref="D35:L35">
    <cfRule type="containsText" dxfId="199" priority="3" operator="containsText" text="OK">
      <formula>NOT(ISERROR(SEARCH("OK",D35)))</formula>
    </cfRule>
  </conditionalFormatting>
  <conditionalFormatting sqref="D36:L36">
    <cfRule type="containsText" dxfId="198" priority="2" operator="containsText" text="OK">
      <formula>NOT(ISERROR(SEARCH("OK",D36)))</formula>
    </cfRule>
  </conditionalFormatting>
  <conditionalFormatting sqref="D37">
    <cfRule type="containsText" dxfId="197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4"/>
  <dimension ref="B1:R58"/>
  <sheetViews>
    <sheetView topLeftCell="A14" workbookViewId="0">
      <selection activeCell="C7" sqref="C7:O56"/>
    </sheetView>
  </sheetViews>
  <sheetFormatPr defaultColWidth="8.7265625" defaultRowHeight="14.5"/>
  <cols>
    <col min="1" max="1" width="8.7265625" style="43"/>
    <col min="2" max="2" width="10.54296875" style="43" customWidth="1"/>
    <col min="3" max="3" width="16.54296875" style="43" customWidth="1"/>
    <col min="4" max="15" width="13.54296875" style="43" customWidth="1"/>
    <col min="16" max="16" width="32.453125" style="43" customWidth="1"/>
    <col min="17" max="17" width="19.54296875" style="43" customWidth="1"/>
    <col min="18" max="16384" width="8.7265625" style="43"/>
  </cols>
  <sheetData>
    <row r="1" spans="2:18">
      <c r="B1" s="39" t="s">
        <v>938</v>
      </c>
    </row>
    <row r="2" spans="2:18">
      <c r="B2" s="38" t="s">
        <v>1513</v>
      </c>
    </row>
    <row r="3" spans="2:18" ht="15" thickBot="1"/>
    <row r="4" spans="2:18" ht="15" thickBot="1">
      <c r="B4" s="1217" t="s">
        <v>984</v>
      </c>
      <c r="C4" s="1226" t="s">
        <v>985</v>
      </c>
      <c r="D4" s="1220" t="s">
        <v>986</v>
      </c>
      <c r="E4" s="1221"/>
      <c r="F4" s="1221"/>
      <c r="G4" s="1221"/>
      <c r="H4" s="1221"/>
      <c r="I4" s="1221"/>
      <c r="J4" s="1222"/>
      <c r="K4" s="1223" t="s">
        <v>987</v>
      </c>
      <c r="L4" s="1224"/>
      <c r="M4" s="1224"/>
      <c r="N4" s="1224"/>
      <c r="O4" s="1225"/>
    </row>
    <row r="5" spans="2:18" ht="52.5">
      <c r="B5" s="1218"/>
      <c r="C5" s="1227"/>
      <c r="D5" s="1052" t="s">
        <v>988</v>
      </c>
      <c r="E5" s="1053" t="s">
        <v>989</v>
      </c>
      <c r="F5" s="1053" t="s">
        <v>990</v>
      </c>
      <c r="G5" s="1053" t="s">
        <v>991</v>
      </c>
      <c r="H5" s="1053" t="s">
        <v>992</v>
      </c>
      <c r="I5" s="1053" t="s">
        <v>993</v>
      </c>
      <c r="J5" s="1054" t="s">
        <v>32</v>
      </c>
      <c r="K5" s="1052" t="s">
        <v>994</v>
      </c>
      <c r="L5" s="1053" t="s">
        <v>995</v>
      </c>
      <c r="M5" s="1053" t="s">
        <v>996</v>
      </c>
      <c r="N5" s="1055" t="s">
        <v>52</v>
      </c>
      <c r="O5" s="1054" t="s">
        <v>997</v>
      </c>
    </row>
    <row r="6" spans="2:18" ht="15" thickBot="1">
      <c r="B6" s="1219"/>
      <c r="C6" s="1228"/>
      <c r="D6" s="1056" t="s">
        <v>778</v>
      </c>
      <c r="E6" s="1057" t="s">
        <v>779</v>
      </c>
      <c r="F6" s="1057" t="s">
        <v>780</v>
      </c>
      <c r="G6" s="1057" t="s">
        <v>781</v>
      </c>
      <c r="H6" s="1057" t="s">
        <v>782</v>
      </c>
      <c r="I6" s="1057" t="s">
        <v>806</v>
      </c>
      <c r="J6" s="1058" t="s">
        <v>807</v>
      </c>
      <c r="K6" s="1056" t="s">
        <v>808</v>
      </c>
      <c r="L6" s="1057" t="s">
        <v>809</v>
      </c>
      <c r="M6" s="1057" t="s">
        <v>712</v>
      </c>
      <c r="N6" s="1059" t="s">
        <v>810</v>
      </c>
      <c r="O6" s="1058" t="s">
        <v>711</v>
      </c>
      <c r="Q6" s="362" t="s">
        <v>1758</v>
      </c>
      <c r="R6" s="362" t="s">
        <v>1758</v>
      </c>
    </row>
    <row r="7" spans="2:18">
      <c r="B7" s="1060" t="s">
        <v>998</v>
      </c>
      <c r="C7" s="1061" t="s">
        <v>2000</v>
      </c>
      <c r="D7" s="1062">
        <v>0</v>
      </c>
      <c r="E7" s="1063">
        <v>0</v>
      </c>
      <c r="F7" s="1063">
        <v>0</v>
      </c>
      <c r="G7" s="1063">
        <v>0</v>
      </c>
      <c r="H7" s="1063">
        <v>0</v>
      </c>
      <c r="I7" s="1063">
        <v>0</v>
      </c>
      <c r="J7" s="1064">
        <v>0</v>
      </c>
      <c r="K7" s="1062">
        <v>0</v>
      </c>
      <c r="L7" s="1063">
        <v>0</v>
      </c>
      <c r="M7" s="1063">
        <v>0</v>
      </c>
      <c r="N7" s="1065">
        <v>0</v>
      </c>
      <c r="O7" s="1064">
        <v>0</v>
      </c>
      <c r="P7" s="43" t="str">
        <f>IF(COUNTBLANK(D7:O7)=12,"",IF(AND(COUNTBLANK(D7:O7)=0,COUNT(D7:O7)=12), "Weryfikacja bieżącego wiersza OK", "Należy wypełnić wszystkie pola w bieżącym wierszu"))</f>
        <v>Weryfikacja bieżącego wiersza OK</v>
      </c>
      <c r="Q7" s="62" t="str">
        <f>IF(N7="","",IF(ROUND(SUM(D7:J7),2)=ROUND(N7,2),"OK","Błąd sumy częściowej"))</f>
        <v>OK</v>
      </c>
      <c r="R7" s="62" t="str">
        <f>IF(N7="","",IF(ROUND(SUM(K7:M7),2)=ROUND(N7,2),"OK","Błąd sumy częściowej"))</f>
        <v>OK</v>
      </c>
    </row>
    <row r="8" spans="2:18">
      <c r="B8" s="1066" t="s">
        <v>999</v>
      </c>
      <c r="C8" s="1067" t="s">
        <v>2000</v>
      </c>
      <c r="D8" s="1068">
        <v>0</v>
      </c>
      <c r="E8" s="1069">
        <v>0</v>
      </c>
      <c r="F8" s="1069">
        <v>0</v>
      </c>
      <c r="G8" s="1069">
        <v>0</v>
      </c>
      <c r="H8" s="1069">
        <v>0</v>
      </c>
      <c r="I8" s="1069">
        <v>0</v>
      </c>
      <c r="J8" s="1070">
        <v>0</v>
      </c>
      <c r="K8" s="1068">
        <v>0</v>
      </c>
      <c r="L8" s="1069">
        <v>0</v>
      </c>
      <c r="M8" s="1069">
        <v>0</v>
      </c>
      <c r="N8" s="1071">
        <v>0</v>
      </c>
      <c r="O8" s="1070">
        <v>0</v>
      </c>
      <c r="P8" s="43" t="str">
        <f t="shared" ref="P8:P56" si="0">IF(COUNTBLANK(D8:O8)=12,"",IF(AND(COUNTBLANK(D8:O8)=0,COUNT(D8:O8)=12), "Weryfikacja bieżącego wiersza OK", "Należy wypełnić wszystkie pola w bieżącym wierszu"))</f>
        <v>Weryfikacja bieżącego wiersza OK</v>
      </c>
      <c r="Q8" s="62" t="str">
        <f t="shared" ref="Q8:Q56" si="1">IF(N8="","",IF(ROUND(SUM(D8:J8),2)=ROUND(N8,2),"OK","Błąd sumy częściowej"))</f>
        <v>OK</v>
      </c>
      <c r="R8" s="62" t="str">
        <f t="shared" ref="R8:R56" si="2">IF(N8="","",IF(ROUND(SUM(K8:M8),2)=ROUND(N8,2),"OK","Błąd sumy częściowej"))</f>
        <v>OK</v>
      </c>
    </row>
    <row r="9" spans="2:18">
      <c r="B9" s="1066" t="s">
        <v>1000</v>
      </c>
      <c r="C9" s="1067" t="s">
        <v>2000</v>
      </c>
      <c r="D9" s="1068">
        <v>0</v>
      </c>
      <c r="E9" s="1069">
        <v>0</v>
      </c>
      <c r="F9" s="1069">
        <v>0</v>
      </c>
      <c r="G9" s="1069">
        <v>0</v>
      </c>
      <c r="H9" s="1069">
        <v>0</v>
      </c>
      <c r="I9" s="1069">
        <v>0</v>
      </c>
      <c r="J9" s="1070">
        <v>0</v>
      </c>
      <c r="K9" s="1068">
        <v>0</v>
      </c>
      <c r="L9" s="1069">
        <v>0</v>
      </c>
      <c r="M9" s="1069">
        <v>0</v>
      </c>
      <c r="N9" s="1071">
        <v>0</v>
      </c>
      <c r="O9" s="1070">
        <v>0</v>
      </c>
      <c r="P9" s="43" t="str">
        <f t="shared" si="0"/>
        <v>Weryfikacja bieżącego wiersza OK</v>
      </c>
      <c r="Q9" s="62" t="str">
        <f t="shared" si="1"/>
        <v>OK</v>
      </c>
      <c r="R9" s="62" t="str">
        <f t="shared" si="2"/>
        <v>OK</v>
      </c>
    </row>
    <row r="10" spans="2:18">
      <c r="B10" s="1066" t="s">
        <v>1001</v>
      </c>
      <c r="C10" s="1067" t="s">
        <v>2000</v>
      </c>
      <c r="D10" s="1068">
        <v>0</v>
      </c>
      <c r="E10" s="1069">
        <v>0</v>
      </c>
      <c r="F10" s="1069">
        <v>0</v>
      </c>
      <c r="G10" s="1069">
        <v>0</v>
      </c>
      <c r="H10" s="1069">
        <v>0</v>
      </c>
      <c r="I10" s="1069">
        <v>0</v>
      </c>
      <c r="J10" s="1070">
        <v>0</v>
      </c>
      <c r="K10" s="1068">
        <v>0</v>
      </c>
      <c r="L10" s="1069">
        <v>0</v>
      </c>
      <c r="M10" s="1069">
        <v>0</v>
      </c>
      <c r="N10" s="1071">
        <v>0</v>
      </c>
      <c r="O10" s="1070">
        <v>0</v>
      </c>
      <c r="P10" s="43" t="str">
        <f t="shared" si="0"/>
        <v>Weryfikacja bieżącego wiersza OK</v>
      </c>
      <c r="Q10" s="62" t="str">
        <f t="shared" si="1"/>
        <v>OK</v>
      </c>
      <c r="R10" s="62" t="str">
        <f t="shared" si="2"/>
        <v>OK</v>
      </c>
    </row>
    <row r="11" spans="2:18">
      <c r="B11" s="1066" t="s">
        <v>1002</v>
      </c>
      <c r="C11" s="1067" t="s">
        <v>2000</v>
      </c>
      <c r="D11" s="1068">
        <v>0</v>
      </c>
      <c r="E11" s="1069">
        <v>0</v>
      </c>
      <c r="F11" s="1069">
        <v>0</v>
      </c>
      <c r="G11" s="1069">
        <v>0</v>
      </c>
      <c r="H11" s="1069">
        <v>0</v>
      </c>
      <c r="I11" s="1069">
        <v>0</v>
      </c>
      <c r="J11" s="1070">
        <v>0</v>
      </c>
      <c r="K11" s="1068">
        <v>0</v>
      </c>
      <c r="L11" s="1069">
        <v>0</v>
      </c>
      <c r="M11" s="1069">
        <v>0</v>
      </c>
      <c r="N11" s="1071">
        <v>0</v>
      </c>
      <c r="O11" s="1070">
        <v>0</v>
      </c>
      <c r="P11" s="43" t="str">
        <f t="shared" si="0"/>
        <v>Weryfikacja bieżącego wiersza OK</v>
      </c>
      <c r="Q11" s="62" t="str">
        <f t="shared" si="1"/>
        <v>OK</v>
      </c>
      <c r="R11" s="62" t="str">
        <f t="shared" si="2"/>
        <v>OK</v>
      </c>
    </row>
    <row r="12" spans="2:18">
      <c r="B12" s="1066" t="s">
        <v>1003</v>
      </c>
      <c r="C12" s="1067" t="s">
        <v>2000</v>
      </c>
      <c r="D12" s="1068">
        <v>0</v>
      </c>
      <c r="E12" s="1069">
        <v>0</v>
      </c>
      <c r="F12" s="1069">
        <v>0</v>
      </c>
      <c r="G12" s="1069">
        <v>0</v>
      </c>
      <c r="H12" s="1069">
        <v>0</v>
      </c>
      <c r="I12" s="1069">
        <v>0</v>
      </c>
      <c r="J12" s="1070">
        <v>0</v>
      </c>
      <c r="K12" s="1068">
        <v>0</v>
      </c>
      <c r="L12" s="1069">
        <v>0</v>
      </c>
      <c r="M12" s="1069">
        <v>0</v>
      </c>
      <c r="N12" s="1071">
        <v>0</v>
      </c>
      <c r="O12" s="1070">
        <v>0</v>
      </c>
      <c r="P12" s="43" t="str">
        <f t="shared" si="0"/>
        <v>Weryfikacja bieżącego wiersza OK</v>
      </c>
      <c r="Q12" s="62" t="str">
        <f t="shared" si="1"/>
        <v>OK</v>
      </c>
      <c r="R12" s="62" t="str">
        <f t="shared" si="2"/>
        <v>OK</v>
      </c>
    </row>
    <row r="13" spans="2:18">
      <c r="B13" s="1066" t="s">
        <v>1004</v>
      </c>
      <c r="C13" s="1067" t="s">
        <v>2000</v>
      </c>
      <c r="D13" s="1068">
        <v>0</v>
      </c>
      <c r="E13" s="1069">
        <v>0</v>
      </c>
      <c r="F13" s="1069">
        <v>0</v>
      </c>
      <c r="G13" s="1069">
        <v>0</v>
      </c>
      <c r="H13" s="1069">
        <v>0</v>
      </c>
      <c r="I13" s="1069">
        <v>0</v>
      </c>
      <c r="J13" s="1070">
        <v>0</v>
      </c>
      <c r="K13" s="1068">
        <v>0</v>
      </c>
      <c r="L13" s="1069">
        <v>0</v>
      </c>
      <c r="M13" s="1069">
        <v>0</v>
      </c>
      <c r="N13" s="1071">
        <v>0</v>
      </c>
      <c r="O13" s="1070">
        <v>0</v>
      </c>
      <c r="P13" s="43" t="str">
        <f t="shared" si="0"/>
        <v>Weryfikacja bieżącego wiersza OK</v>
      </c>
      <c r="Q13" s="62" t="str">
        <f t="shared" si="1"/>
        <v>OK</v>
      </c>
      <c r="R13" s="62" t="str">
        <f t="shared" si="2"/>
        <v>OK</v>
      </c>
    </row>
    <row r="14" spans="2:18">
      <c r="B14" s="1066" t="s">
        <v>1005</v>
      </c>
      <c r="C14" s="1067" t="s">
        <v>2000</v>
      </c>
      <c r="D14" s="1068">
        <v>0</v>
      </c>
      <c r="E14" s="1069">
        <v>0</v>
      </c>
      <c r="F14" s="1069">
        <v>0</v>
      </c>
      <c r="G14" s="1069">
        <v>0</v>
      </c>
      <c r="H14" s="1069">
        <v>0</v>
      </c>
      <c r="I14" s="1069">
        <v>0</v>
      </c>
      <c r="J14" s="1070">
        <v>0</v>
      </c>
      <c r="K14" s="1068">
        <v>0</v>
      </c>
      <c r="L14" s="1069">
        <v>0</v>
      </c>
      <c r="M14" s="1069">
        <v>0</v>
      </c>
      <c r="N14" s="1071">
        <v>0</v>
      </c>
      <c r="O14" s="1070">
        <v>0</v>
      </c>
      <c r="P14" s="43" t="str">
        <f t="shared" si="0"/>
        <v>Weryfikacja bieżącego wiersza OK</v>
      </c>
      <c r="Q14" s="62" t="str">
        <f t="shared" si="1"/>
        <v>OK</v>
      </c>
      <c r="R14" s="62" t="str">
        <f t="shared" si="2"/>
        <v>OK</v>
      </c>
    </row>
    <row r="15" spans="2:18">
      <c r="B15" s="1066" t="s">
        <v>1006</v>
      </c>
      <c r="C15" s="1067" t="s">
        <v>2000</v>
      </c>
      <c r="D15" s="1068">
        <v>0</v>
      </c>
      <c r="E15" s="1069">
        <v>0</v>
      </c>
      <c r="F15" s="1069">
        <v>0</v>
      </c>
      <c r="G15" s="1069">
        <v>0</v>
      </c>
      <c r="H15" s="1069">
        <v>0</v>
      </c>
      <c r="I15" s="1069">
        <v>0</v>
      </c>
      <c r="J15" s="1070">
        <v>0</v>
      </c>
      <c r="K15" s="1068">
        <v>0</v>
      </c>
      <c r="L15" s="1069">
        <v>0</v>
      </c>
      <c r="M15" s="1069">
        <v>0</v>
      </c>
      <c r="N15" s="1071">
        <v>0</v>
      </c>
      <c r="O15" s="1070">
        <v>0</v>
      </c>
      <c r="P15" s="43" t="str">
        <f t="shared" si="0"/>
        <v>Weryfikacja bieżącego wiersza OK</v>
      </c>
      <c r="Q15" s="62" t="str">
        <f t="shared" si="1"/>
        <v>OK</v>
      </c>
      <c r="R15" s="62" t="str">
        <f t="shared" si="2"/>
        <v>OK</v>
      </c>
    </row>
    <row r="16" spans="2:18">
      <c r="B16" s="1066" t="s">
        <v>1007</v>
      </c>
      <c r="C16" s="1067" t="s">
        <v>2000</v>
      </c>
      <c r="D16" s="1068">
        <v>0</v>
      </c>
      <c r="E16" s="1069">
        <v>0</v>
      </c>
      <c r="F16" s="1069">
        <v>0</v>
      </c>
      <c r="G16" s="1069">
        <v>0</v>
      </c>
      <c r="H16" s="1069">
        <v>0</v>
      </c>
      <c r="I16" s="1069">
        <v>0</v>
      </c>
      <c r="J16" s="1070">
        <v>0</v>
      </c>
      <c r="K16" s="1068">
        <v>0</v>
      </c>
      <c r="L16" s="1069">
        <v>0</v>
      </c>
      <c r="M16" s="1069">
        <v>0</v>
      </c>
      <c r="N16" s="1071">
        <v>0</v>
      </c>
      <c r="O16" s="1070">
        <v>0</v>
      </c>
      <c r="P16" s="43" t="str">
        <f t="shared" si="0"/>
        <v>Weryfikacja bieżącego wiersza OK</v>
      </c>
      <c r="Q16" s="62" t="str">
        <f t="shared" si="1"/>
        <v>OK</v>
      </c>
      <c r="R16" s="62" t="str">
        <f t="shared" si="2"/>
        <v>OK</v>
      </c>
    </row>
    <row r="17" spans="2:18">
      <c r="B17" s="1066" t="s">
        <v>1008</v>
      </c>
      <c r="C17" s="1067" t="s">
        <v>2000</v>
      </c>
      <c r="D17" s="1068">
        <v>0</v>
      </c>
      <c r="E17" s="1069">
        <v>0</v>
      </c>
      <c r="F17" s="1069">
        <v>0</v>
      </c>
      <c r="G17" s="1069">
        <v>0</v>
      </c>
      <c r="H17" s="1069">
        <v>0</v>
      </c>
      <c r="I17" s="1069">
        <v>0</v>
      </c>
      <c r="J17" s="1070">
        <v>0</v>
      </c>
      <c r="K17" s="1068">
        <v>0</v>
      </c>
      <c r="L17" s="1069">
        <v>0</v>
      </c>
      <c r="M17" s="1069">
        <v>0</v>
      </c>
      <c r="N17" s="1071">
        <v>0</v>
      </c>
      <c r="O17" s="1070">
        <v>0</v>
      </c>
      <c r="P17" s="43" t="str">
        <f t="shared" si="0"/>
        <v>Weryfikacja bieżącego wiersza OK</v>
      </c>
      <c r="Q17" s="62" t="str">
        <f t="shared" si="1"/>
        <v>OK</v>
      </c>
      <c r="R17" s="62" t="str">
        <f t="shared" si="2"/>
        <v>OK</v>
      </c>
    </row>
    <row r="18" spans="2:18">
      <c r="B18" s="1066" t="s">
        <v>1009</v>
      </c>
      <c r="C18" s="1067" t="s">
        <v>2000</v>
      </c>
      <c r="D18" s="1068">
        <v>0</v>
      </c>
      <c r="E18" s="1069">
        <v>0</v>
      </c>
      <c r="F18" s="1069">
        <v>0</v>
      </c>
      <c r="G18" s="1069">
        <v>0</v>
      </c>
      <c r="H18" s="1069">
        <v>0</v>
      </c>
      <c r="I18" s="1069">
        <v>0</v>
      </c>
      <c r="J18" s="1070">
        <v>0</v>
      </c>
      <c r="K18" s="1068">
        <v>0</v>
      </c>
      <c r="L18" s="1069">
        <v>0</v>
      </c>
      <c r="M18" s="1069">
        <v>0</v>
      </c>
      <c r="N18" s="1071">
        <v>0</v>
      </c>
      <c r="O18" s="1070">
        <v>0</v>
      </c>
      <c r="P18" s="43" t="str">
        <f t="shared" si="0"/>
        <v>Weryfikacja bieżącego wiersza OK</v>
      </c>
      <c r="Q18" s="62" t="str">
        <f t="shared" si="1"/>
        <v>OK</v>
      </c>
      <c r="R18" s="62" t="str">
        <f t="shared" si="2"/>
        <v>OK</v>
      </c>
    </row>
    <row r="19" spans="2:18">
      <c r="B19" s="1066" t="s">
        <v>1010</v>
      </c>
      <c r="C19" s="1067" t="s">
        <v>2000</v>
      </c>
      <c r="D19" s="1068">
        <v>0</v>
      </c>
      <c r="E19" s="1069">
        <v>0</v>
      </c>
      <c r="F19" s="1069">
        <v>0</v>
      </c>
      <c r="G19" s="1069">
        <v>0</v>
      </c>
      <c r="H19" s="1069">
        <v>0</v>
      </c>
      <c r="I19" s="1069">
        <v>0</v>
      </c>
      <c r="J19" s="1070">
        <v>0</v>
      </c>
      <c r="K19" s="1068">
        <v>0</v>
      </c>
      <c r="L19" s="1069">
        <v>0</v>
      </c>
      <c r="M19" s="1069">
        <v>0</v>
      </c>
      <c r="N19" s="1071">
        <v>0</v>
      </c>
      <c r="O19" s="1070">
        <v>0</v>
      </c>
      <c r="P19" s="43" t="str">
        <f t="shared" si="0"/>
        <v>Weryfikacja bieżącego wiersza OK</v>
      </c>
      <c r="Q19" s="62" t="str">
        <f t="shared" si="1"/>
        <v>OK</v>
      </c>
      <c r="R19" s="62" t="str">
        <f t="shared" si="2"/>
        <v>OK</v>
      </c>
    </row>
    <row r="20" spans="2:18">
      <c r="B20" s="1066" t="s">
        <v>1011</v>
      </c>
      <c r="C20" s="1067" t="s">
        <v>2000</v>
      </c>
      <c r="D20" s="1068">
        <v>0</v>
      </c>
      <c r="E20" s="1069">
        <v>0</v>
      </c>
      <c r="F20" s="1069">
        <v>0</v>
      </c>
      <c r="G20" s="1069">
        <v>0</v>
      </c>
      <c r="H20" s="1069">
        <v>0</v>
      </c>
      <c r="I20" s="1069">
        <v>0</v>
      </c>
      <c r="J20" s="1070">
        <v>0</v>
      </c>
      <c r="K20" s="1068">
        <v>0</v>
      </c>
      <c r="L20" s="1069">
        <v>0</v>
      </c>
      <c r="M20" s="1069">
        <v>0</v>
      </c>
      <c r="N20" s="1071">
        <v>0</v>
      </c>
      <c r="O20" s="1070">
        <v>0</v>
      </c>
      <c r="P20" s="43" t="str">
        <f t="shared" si="0"/>
        <v>Weryfikacja bieżącego wiersza OK</v>
      </c>
      <c r="Q20" s="62" t="str">
        <f t="shared" si="1"/>
        <v>OK</v>
      </c>
      <c r="R20" s="62" t="str">
        <f t="shared" si="2"/>
        <v>OK</v>
      </c>
    </row>
    <row r="21" spans="2:18">
      <c r="B21" s="1066" t="s">
        <v>1012</v>
      </c>
      <c r="C21" s="1067" t="s">
        <v>2000</v>
      </c>
      <c r="D21" s="1068">
        <v>0</v>
      </c>
      <c r="E21" s="1069">
        <v>0</v>
      </c>
      <c r="F21" s="1069">
        <v>0</v>
      </c>
      <c r="G21" s="1069">
        <v>0</v>
      </c>
      <c r="H21" s="1069">
        <v>0</v>
      </c>
      <c r="I21" s="1069">
        <v>0</v>
      </c>
      <c r="J21" s="1070">
        <v>0</v>
      </c>
      <c r="K21" s="1068">
        <v>0</v>
      </c>
      <c r="L21" s="1069">
        <v>0</v>
      </c>
      <c r="M21" s="1069">
        <v>0</v>
      </c>
      <c r="N21" s="1071">
        <v>0</v>
      </c>
      <c r="O21" s="1070">
        <v>0</v>
      </c>
      <c r="P21" s="43" t="str">
        <f t="shared" si="0"/>
        <v>Weryfikacja bieżącego wiersza OK</v>
      </c>
      <c r="Q21" s="62" t="str">
        <f t="shared" si="1"/>
        <v>OK</v>
      </c>
      <c r="R21" s="62" t="str">
        <f t="shared" si="2"/>
        <v>OK</v>
      </c>
    </row>
    <row r="22" spans="2:18">
      <c r="B22" s="1066" t="s">
        <v>1013</v>
      </c>
      <c r="C22" s="1067" t="s">
        <v>2000</v>
      </c>
      <c r="D22" s="1068">
        <v>0</v>
      </c>
      <c r="E22" s="1069">
        <v>0</v>
      </c>
      <c r="F22" s="1069">
        <v>0</v>
      </c>
      <c r="G22" s="1069">
        <v>0</v>
      </c>
      <c r="H22" s="1069">
        <v>0</v>
      </c>
      <c r="I22" s="1069">
        <v>0</v>
      </c>
      <c r="J22" s="1070">
        <v>0</v>
      </c>
      <c r="K22" s="1068">
        <v>0</v>
      </c>
      <c r="L22" s="1069">
        <v>0</v>
      </c>
      <c r="M22" s="1069">
        <v>0</v>
      </c>
      <c r="N22" s="1071">
        <v>0</v>
      </c>
      <c r="O22" s="1070">
        <v>0</v>
      </c>
      <c r="P22" s="43" t="str">
        <f t="shared" si="0"/>
        <v>Weryfikacja bieżącego wiersza OK</v>
      </c>
      <c r="Q22" s="62" t="str">
        <f t="shared" si="1"/>
        <v>OK</v>
      </c>
      <c r="R22" s="62" t="str">
        <f t="shared" si="2"/>
        <v>OK</v>
      </c>
    </row>
    <row r="23" spans="2:18">
      <c r="B23" s="1066" t="s">
        <v>1014</v>
      </c>
      <c r="C23" s="1067" t="s">
        <v>2000</v>
      </c>
      <c r="D23" s="1068">
        <v>0</v>
      </c>
      <c r="E23" s="1069">
        <v>0</v>
      </c>
      <c r="F23" s="1069">
        <v>0</v>
      </c>
      <c r="G23" s="1069">
        <v>0</v>
      </c>
      <c r="H23" s="1069">
        <v>0</v>
      </c>
      <c r="I23" s="1069">
        <v>0</v>
      </c>
      <c r="J23" s="1070">
        <v>0</v>
      </c>
      <c r="K23" s="1068">
        <v>0</v>
      </c>
      <c r="L23" s="1069">
        <v>0</v>
      </c>
      <c r="M23" s="1069">
        <v>0</v>
      </c>
      <c r="N23" s="1071">
        <v>0</v>
      </c>
      <c r="O23" s="1070">
        <v>0</v>
      </c>
      <c r="P23" s="43" t="str">
        <f t="shared" si="0"/>
        <v>Weryfikacja bieżącego wiersza OK</v>
      </c>
      <c r="Q23" s="62" t="str">
        <f t="shared" si="1"/>
        <v>OK</v>
      </c>
      <c r="R23" s="62" t="str">
        <f t="shared" si="2"/>
        <v>OK</v>
      </c>
    </row>
    <row r="24" spans="2:18">
      <c r="B24" s="1066" t="s">
        <v>1015</v>
      </c>
      <c r="C24" s="1067" t="s">
        <v>2000</v>
      </c>
      <c r="D24" s="1068">
        <v>0</v>
      </c>
      <c r="E24" s="1069">
        <v>0</v>
      </c>
      <c r="F24" s="1069">
        <v>0</v>
      </c>
      <c r="G24" s="1069">
        <v>0</v>
      </c>
      <c r="H24" s="1069">
        <v>0</v>
      </c>
      <c r="I24" s="1069">
        <v>0</v>
      </c>
      <c r="J24" s="1070">
        <v>0</v>
      </c>
      <c r="K24" s="1068">
        <v>0</v>
      </c>
      <c r="L24" s="1069">
        <v>0</v>
      </c>
      <c r="M24" s="1069">
        <v>0</v>
      </c>
      <c r="N24" s="1071">
        <v>0</v>
      </c>
      <c r="O24" s="1070">
        <v>0</v>
      </c>
      <c r="P24" s="43" t="str">
        <f t="shared" si="0"/>
        <v>Weryfikacja bieżącego wiersza OK</v>
      </c>
      <c r="Q24" s="62" t="str">
        <f t="shared" si="1"/>
        <v>OK</v>
      </c>
      <c r="R24" s="62" t="str">
        <f t="shared" si="2"/>
        <v>OK</v>
      </c>
    </row>
    <row r="25" spans="2:18">
      <c r="B25" s="1066" t="s">
        <v>1016</v>
      </c>
      <c r="C25" s="1067" t="s">
        <v>2000</v>
      </c>
      <c r="D25" s="1068">
        <v>0</v>
      </c>
      <c r="E25" s="1069">
        <v>0</v>
      </c>
      <c r="F25" s="1069">
        <v>0</v>
      </c>
      <c r="G25" s="1069">
        <v>0</v>
      </c>
      <c r="H25" s="1069">
        <v>0</v>
      </c>
      <c r="I25" s="1069">
        <v>0</v>
      </c>
      <c r="J25" s="1070">
        <v>0</v>
      </c>
      <c r="K25" s="1068">
        <v>0</v>
      </c>
      <c r="L25" s="1069">
        <v>0</v>
      </c>
      <c r="M25" s="1069">
        <v>0</v>
      </c>
      <c r="N25" s="1071">
        <v>0</v>
      </c>
      <c r="O25" s="1070">
        <v>0</v>
      </c>
      <c r="P25" s="43" t="str">
        <f t="shared" si="0"/>
        <v>Weryfikacja bieżącego wiersza OK</v>
      </c>
      <c r="Q25" s="62" t="str">
        <f t="shared" si="1"/>
        <v>OK</v>
      </c>
      <c r="R25" s="62" t="str">
        <f t="shared" si="2"/>
        <v>OK</v>
      </c>
    </row>
    <row r="26" spans="2:18">
      <c r="B26" s="1066" t="s">
        <v>1017</v>
      </c>
      <c r="C26" s="1067" t="s">
        <v>2000</v>
      </c>
      <c r="D26" s="1068">
        <v>0</v>
      </c>
      <c r="E26" s="1069">
        <v>0</v>
      </c>
      <c r="F26" s="1069">
        <v>0</v>
      </c>
      <c r="G26" s="1069">
        <v>0</v>
      </c>
      <c r="H26" s="1069">
        <v>0</v>
      </c>
      <c r="I26" s="1069">
        <v>0</v>
      </c>
      <c r="J26" s="1070">
        <v>0</v>
      </c>
      <c r="K26" s="1068">
        <v>0</v>
      </c>
      <c r="L26" s="1069">
        <v>0</v>
      </c>
      <c r="M26" s="1069">
        <v>0</v>
      </c>
      <c r="N26" s="1071">
        <v>0</v>
      </c>
      <c r="O26" s="1070">
        <v>0</v>
      </c>
      <c r="P26" s="43" t="str">
        <f t="shared" si="0"/>
        <v>Weryfikacja bieżącego wiersza OK</v>
      </c>
      <c r="Q26" s="62" t="str">
        <f t="shared" si="1"/>
        <v>OK</v>
      </c>
      <c r="R26" s="62" t="str">
        <f t="shared" si="2"/>
        <v>OK</v>
      </c>
    </row>
    <row r="27" spans="2:18">
      <c r="B27" s="1066" t="s">
        <v>1018</v>
      </c>
      <c r="C27" s="1067" t="s">
        <v>2000</v>
      </c>
      <c r="D27" s="1068">
        <v>0</v>
      </c>
      <c r="E27" s="1069">
        <v>0</v>
      </c>
      <c r="F27" s="1069">
        <v>0</v>
      </c>
      <c r="G27" s="1069">
        <v>0</v>
      </c>
      <c r="H27" s="1069">
        <v>0</v>
      </c>
      <c r="I27" s="1069">
        <v>0</v>
      </c>
      <c r="J27" s="1070">
        <v>0</v>
      </c>
      <c r="K27" s="1068">
        <v>0</v>
      </c>
      <c r="L27" s="1069">
        <v>0</v>
      </c>
      <c r="M27" s="1069">
        <v>0</v>
      </c>
      <c r="N27" s="1071">
        <v>0</v>
      </c>
      <c r="O27" s="1070">
        <v>0</v>
      </c>
      <c r="P27" s="43" t="str">
        <f t="shared" si="0"/>
        <v>Weryfikacja bieżącego wiersza OK</v>
      </c>
      <c r="Q27" s="62" t="str">
        <f t="shared" si="1"/>
        <v>OK</v>
      </c>
      <c r="R27" s="62" t="str">
        <f t="shared" si="2"/>
        <v>OK</v>
      </c>
    </row>
    <row r="28" spans="2:18">
      <c r="B28" s="1066" t="s">
        <v>1019</v>
      </c>
      <c r="C28" s="1067" t="s">
        <v>2000</v>
      </c>
      <c r="D28" s="1068">
        <v>0</v>
      </c>
      <c r="E28" s="1069">
        <v>0</v>
      </c>
      <c r="F28" s="1069">
        <v>0</v>
      </c>
      <c r="G28" s="1069">
        <v>0</v>
      </c>
      <c r="H28" s="1069">
        <v>0</v>
      </c>
      <c r="I28" s="1069">
        <v>0</v>
      </c>
      <c r="J28" s="1070">
        <v>0</v>
      </c>
      <c r="K28" s="1068">
        <v>0</v>
      </c>
      <c r="L28" s="1069">
        <v>0</v>
      </c>
      <c r="M28" s="1069">
        <v>0</v>
      </c>
      <c r="N28" s="1071">
        <v>0</v>
      </c>
      <c r="O28" s="1070">
        <v>0</v>
      </c>
      <c r="P28" s="43" t="str">
        <f t="shared" si="0"/>
        <v>Weryfikacja bieżącego wiersza OK</v>
      </c>
      <c r="Q28" s="62" t="str">
        <f t="shared" si="1"/>
        <v>OK</v>
      </c>
      <c r="R28" s="62" t="str">
        <f t="shared" si="2"/>
        <v>OK</v>
      </c>
    </row>
    <row r="29" spans="2:18">
      <c r="B29" s="1066" t="s">
        <v>1020</v>
      </c>
      <c r="C29" s="1067" t="s">
        <v>2000</v>
      </c>
      <c r="D29" s="1068">
        <v>0</v>
      </c>
      <c r="E29" s="1069">
        <v>0</v>
      </c>
      <c r="F29" s="1069">
        <v>0</v>
      </c>
      <c r="G29" s="1069">
        <v>0</v>
      </c>
      <c r="H29" s="1069">
        <v>0</v>
      </c>
      <c r="I29" s="1069">
        <v>0</v>
      </c>
      <c r="J29" s="1070">
        <v>0</v>
      </c>
      <c r="K29" s="1068">
        <v>0</v>
      </c>
      <c r="L29" s="1069">
        <v>0</v>
      </c>
      <c r="M29" s="1069">
        <v>0</v>
      </c>
      <c r="N29" s="1071">
        <v>0</v>
      </c>
      <c r="O29" s="1070">
        <v>0</v>
      </c>
      <c r="P29" s="43" t="str">
        <f t="shared" si="0"/>
        <v>Weryfikacja bieżącego wiersza OK</v>
      </c>
      <c r="Q29" s="62" t="str">
        <f t="shared" si="1"/>
        <v>OK</v>
      </c>
      <c r="R29" s="62" t="str">
        <f t="shared" si="2"/>
        <v>OK</v>
      </c>
    </row>
    <row r="30" spans="2:18">
      <c r="B30" s="1066" t="s">
        <v>1021</v>
      </c>
      <c r="C30" s="1067" t="s">
        <v>2000</v>
      </c>
      <c r="D30" s="1068">
        <v>0</v>
      </c>
      <c r="E30" s="1069">
        <v>0</v>
      </c>
      <c r="F30" s="1069">
        <v>0</v>
      </c>
      <c r="G30" s="1069">
        <v>0</v>
      </c>
      <c r="H30" s="1069">
        <v>0</v>
      </c>
      <c r="I30" s="1069">
        <v>0</v>
      </c>
      <c r="J30" s="1070">
        <v>0</v>
      </c>
      <c r="K30" s="1068">
        <v>0</v>
      </c>
      <c r="L30" s="1069">
        <v>0</v>
      </c>
      <c r="M30" s="1069">
        <v>0</v>
      </c>
      <c r="N30" s="1071">
        <v>0</v>
      </c>
      <c r="O30" s="1070">
        <v>0</v>
      </c>
      <c r="P30" s="43" t="str">
        <f t="shared" si="0"/>
        <v>Weryfikacja bieżącego wiersza OK</v>
      </c>
      <c r="Q30" s="62" t="str">
        <f t="shared" si="1"/>
        <v>OK</v>
      </c>
      <c r="R30" s="62" t="str">
        <f t="shared" si="2"/>
        <v>OK</v>
      </c>
    </row>
    <row r="31" spans="2:18">
      <c r="B31" s="1066" t="s">
        <v>1022</v>
      </c>
      <c r="C31" s="1067" t="s">
        <v>2000</v>
      </c>
      <c r="D31" s="1068">
        <v>0</v>
      </c>
      <c r="E31" s="1069">
        <v>0</v>
      </c>
      <c r="F31" s="1069">
        <v>0</v>
      </c>
      <c r="G31" s="1069">
        <v>0</v>
      </c>
      <c r="H31" s="1069">
        <v>0</v>
      </c>
      <c r="I31" s="1069">
        <v>0</v>
      </c>
      <c r="J31" s="1070">
        <v>0</v>
      </c>
      <c r="K31" s="1068">
        <v>0</v>
      </c>
      <c r="L31" s="1069">
        <v>0</v>
      </c>
      <c r="M31" s="1069">
        <v>0</v>
      </c>
      <c r="N31" s="1071">
        <v>0</v>
      </c>
      <c r="O31" s="1070">
        <v>0</v>
      </c>
      <c r="P31" s="43" t="str">
        <f t="shared" si="0"/>
        <v>Weryfikacja bieżącego wiersza OK</v>
      </c>
      <c r="Q31" s="62" t="str">
        <f t="shared" si="1"/>
        <v>OK</v>
      </c>
      <c r="R31" s="62" t="str">
        <f t="shared" si="2"/>
        <v>OK</v>
      </c>
    </row>
    <row r="32" spans="2:18">
      <c r="B32" s="1066" t="s">
        <v>1023</v>
      </c>
      <c r="C32" s="1067" t="s">
        <v>2000</v>
      </c>
      <c r="D32" s="1068">
        <v>0</v>
      </c>
      <c r="E32" s="1069">
        <v>0</v>
      </c>
      <c r="F32" s="1069">
        <v>0</v>
      </c>
      <c r="G32" s="1069">
        <v>0</v>
      </c>
      <c r="H32" s="1069">
        <v>0</v>
      </c>
      <c r="I32" s="1069">
        <v>0</v>
      </c>
      <c r="J32" s="1070">
        <v>0</v>
      </c>
      <c r="K32" s="1068">
        <v>0</v>
      </c>
      <c r="L32" s="1069">
        <v>0</v>
      </c>
      <c r="M32" s="1069">
        <v>0</v>
      </c>
      <c r="N32" s="1071">
        <v>0</v>
      </c>
      <c r="O32" s="1070">
        <v>0</v>
      </c>
      <c r="P32" s="43" t="str">
        <f t="shared" si="0"/>
        <v>Weryfikacja bieżącego wiersza OK</v>
      </c>
      <c r="Q32" s="62" t="str">
        <f t="shared" si="1"/>
        <v>OK</v>
      </c>
      <c r="R32" s="62" t="str">
        <f t="shared" si="2"/>
        <v>OK</v>
      </c>
    </row>
    <row r="33" spans="2:18">
      <c r="B33" s="1066" t="s">
        <v>1024</v>
      </c>
      <c r="C33" s="1067" t="s">
        <v>2000</v>
      </c>
      <c r="D33" s="1068">
        <v>0</v>
      </c>
      <c r="E33" s="1069">
        <v>0</v>
      </c>
      <c r="F33" s="1069">
        <v>0</v>
      </c>
      <c r="G33" s="1069">
        <v>0</v>
      </c>
      <c r="H33" s="1069">
        <v>0</v>
      </c>
      <c r="I33" s="1069">
        <v>0</v>
      </c>
      <c r="J33" s="1070">
        <v>0</v>
      </c>
      <c r="K33" s="1068">
        <v>0</v>
      </c>
      <c r="L33" s="1069">
        <v>0</v>
      </c>
      <c r="M33" s="1069">
        <v>0</v>
      </c>
      <c r="N33" s="1071">
        <v>0</v>
      </c>
      <c r="O33" s="1070">
        <v>0</v>
      </c>
      <c r="P33" s="43" t="str">
        <f t="shared" si="0"/>
        <v>Weryfikacja bieżącego wiersza OK</v>
      </c>
      <c r="Q33" s="62" t="str">
        <f t="shared" si="1"/>
        <v>OK</v>
      </c>
      <c r="R33" s="62" t="str">
        <f t="shared" si="2"/>
        <v>OK</v>
      </c>
    </row>
    <row r="34" spans="2:18">
      <c r="B34" s="1066" t="s">
        <v>1025</v>
      </c>
      <c r="C34" s="1067" t="s">
        <v>2000</v>
      </c>
      <c r="D34" s="1068">
        <v>0</v>
      </c>
      <c r="E34" s="1069">
        <v>0</v>
      </c>
      <c r="F34" s="1069">
        <v>0</v>
      </c>
      <c r="G34" s="1069">
        <v>0</v>
      </c>
      <c r="H34" s="1069">
        <v>0</v>
      </c>
      <c r="I34" s="1069">
        <v>0</v>
      </c>
      <c r="J34" s="1070">
        <v>0</v>
      </c>
      <c r="K34" s="1068">
        <v>0</v>
      </c>
      <c r="L34" s="1069">
        <v>0</v>
      </c>
      <c r="M34" s="1069">
        <v>0</v>
      </c>
      <c r="N34" s="1071">
        <v>0</v>
      </c>
      <c r="O34" s="1070">
        <v>0</v>
      </c>
      <c r="P34" s="43" t="str">
        <f t="shared" si="0"/>
        <v>Weryfikacja bieżącego wiersza OK</v>
      </c>
      <c r="Q34" s="62" t="str">
        <f t="shared" si="1"/>
        <v>OK</v>
      </c>
      <c r="R34" s="62" t="str">
        <f t="shared" si="2"/>
        <v>OK</v>
      </c>
    </row>
    <row r="35" spans="2:18">
      <c r="B35" s="1066" t="s">
        <v>1026</v>
      </c>
      <c r="C35" s="1067" t="s">
        <v>2000</v>
      </c>
      <c r="D35" s="1068">
        <v>0</v>
      </c>
      <c r="E35" s="1069">
        <v>0</v>
      </c>
      <c r="F35" s="1069">
        <v>0</v>
      </c>
      <c r="G35" s="1069">
        <v>0</v>
      </c>
      <c r="H35" s="1069">
        <v>0</v>
      </c>
      <c r="I35" s="1069">
        <v>0</v>
      </c>
      <c r="J35" s="1070">
        <v>0</v>
      </c>
      <c r="K35" s="1068">
        <v>0</v>
      </c>
      <c r="L35" s="1069">
        <v>0</v>
      </c>
      <c r="M35" s="1069">
        <v>0</v>
      </c>
      <c r="N35" s="1071">
        <v>0</v>
      </c>
      <c r="O35" s="1070">
        <v>0</v>
      </c>
      <c r="P35" s="43" t="str">
        <f t="shared" si="0"/>
        <v>Weryfikacja bieżącego wiersza OK</v>
      </c>
      <c r="Q35" s="62" t="str">
        <f t="shared" si="1"/>
        <v>OK</v>
      </c>
      <c r="R35" s="62" t="str">
        <f t="shared" si="2"/>
        <v>OK</v>
      </c>
    </row>
    <row r="36" spans="2:18">
      <c r="B36" s="1066" t="s">
        <v>1027</v>
      </c>
      <c r="C36" s="1067" t="s">
        <v>2000</v>
      </c>
      <c r="D36" s="1068">
        <v>0</v>
      </c>
      <c r="E36" s="1069">
        <v>0</v>
      </c>
      <c r="F36" s="1069">
        <v>0</v>
      </c>
      <c r="G36" s="1069">
        <v>0</v>
      </c>
      <c r="H36" s="1069">
        <v>0</v>
      </c>
      <c r="I36" s="1069">
        <v>0</v>
      </c>
      <c r="J36" s="1070">
        <v>0</v>
      </c>
      <c r="K36" s="1068">
        <v>0</v>
      </c>
      <c r="L36" s="1069">
        <v>0</v>
      </c>
      <c r="M36" s="1069">
        <v>0</v>
      </c>
      <c r="N36" s="1071">
        <v>0</v>
      </c>
      <c r="O36" s="1070">
        <v>0</v>
      </c>
      <c r="P36" s="43" t="str">
        <f t="shared" si="0"/>
        <v>Weryfikacja bieżącego wiersza OK</v>
      </c>
      <c r="Q36" s="62" t="str">
        <f t="shared" si="1"/>
        <v>OK</v>
      </c>
      <c r="R36" s="62" t="str">
        <f t="shared" si="2"/>
        <v>OK</v>
      </c>
    </row>
    <row r="37" spans="2:18">
      <c r="B37" s="1066" t="s">
        <v>1028</v>
      </c>
      <c r="C37" s="1067" t="s">
        <v>2000</v>
      </c>
      <c r="D37" s="1068">
        <v>0</v>
      </c>
      <c r="E37" s="1069">
        <v>0</v>
      </c>
      <c r="F37" s="1069">
        <v>0</v>
      </c>
      <c r="G37" s="1069">
        <v>0</v>
      </c>
      <c r="H37" s="1069">
        <v>0</v>
      </c>
      <c r="I37" s="1069">
        <v>0</v>
      </c>
      <c r="J37" s="1070">
        <v>0</v>
      </c>
      <c r="K37" s="1068">
        <v>0</v>
      </c>
      <c r="L37" s="1069">
        <v>0</v>
      </c>
      <c r="M37" s="1069">
        <v>0</v>
      </c>
      <c r="N37" s="1071">
        <v>0</v>
      </c>
      <c r="O37" s="1070">
        <v>0</v>
      </c>
      <c r="P37" s="43" t="str">
        <f t="shared" si="0"/>
        <v>Weryfikacja bieżącego wiersza OK</v>
      </c>
      <c r="Q37" s="62" t="str">
        <f t="shared" si="1"/>
        <v>OK</v>
      </c>
      <c r="R37" s="62" t="str">
        <f t="shared" si="2"/>
        <v>OK</v>
      </c>
    </row>
    <row r="38" spans="2:18">
      <c r="B38" s="1066" t="s">
        <v>1029</v>
      </c>
      <c r="C38" s="1067" t="s">
        <v>2000</v>
      </c>
      <c r="D38" s="1068">
        <v>0</v>
      </c>
      <c r="E38" s="1069">
        <v>0</v>
      </c>
      <c r="F38" s="1069">
        <v>0</v>
      </c>
      <c r="G38" s="1069">
        <v>0</v>
      </c>
      <c r="H38" s="1069">
        <v>0</v>
      </c>
      <c r="I38" s="1069">
        <v>0</v>
      </c>
      <c r="J38" s="1070">
        <v>0</v>
      </c>
      <c r="K38" s="1068">
        <v>0</v>
      </c>
      <c r="L38" s="1069">
        <v>0</v>
      </c>
      <c r="M38" s="1069">
        <v>0</v>
      </c>
      <c r="N38" s="1071">
        <v>0</v>
      </c>
      <c r="O38" s="1070">
        <v>0</v>
      </c>
      <c r="P38" s="43" t="str">
        <f t="shared" si="0"/>
        <v>Weryfikacja bieżącego wiersza OK</v>
      </c>
      <c r="Q38" s="62" t="str">
        <f t="shared" si="1"/>
        <v>OK</v>
      </c>
      <c r="R38" s="62" t="str">
        <f t="shared" si="2"/>
        <v>OK</v>
      </c>
    </row>
    <row r="39" spans="2:18">
      <c r="B39" s="1066" t="s">
        <v>1030</v>
      </c>
      <c r="C39" s="1067" t="s">
        <v>2000</v>
      </c>
      <c r="D39" s="1068">
        <v>0</v>
      </c>
      <c r="E39" s="1069">
        <v>0</v>
      </c>
      <c r="F39" s="1069">
        <v>0</v>
      </c>
      <c r="G39" s="1069">
        <v>0</v>
      </c>
      <c r="H39" s="1069">
        <v>0</v>
      </c>
      <c r="I39" s="1069">
        <v>0</v>
      </c>
      <c r="J39" s="1070">
        <v>0</v>
      </c>
      <c r="K39" s="1068">
        <v>0</v>
      </c>
      <c r="L39" s="1069">
        <v>0</v>
      </c>
      <c r="M39" s="1069">
        <v>0</v>
      </c>
      <c r="N39" s="1071">
        <v>0</v>
      </c>
      <c r="O39" s="1070">
        <v>0</v>
      </c>
      <c r="P39" s="43" t="str">
        <f t="shared" si="0"/>
        <v>Weryfikacja bieżącego wiersza OK</v>
      </c>
      <c r="Q39" s="62" t="str">
        <f t="shared" si="1"/>
        <v>OK</v>
      </c>
      <c r="R39" s="62" t="str">
        <f t="shared" si="2"/>
        <v>OK</v>
      </c>
    </row>
    <row r="40" spans="2:18">
      <c r="B40" s="1066" t="s">
        <v>1031</v>
      </c>
      <c r="C40" s="1067" t="s">
        <v>2000</v>
      </c>
      <c r="D40" s="1068">
        <v>0</v>
      </c>
      <c r="E40" s="1069">
        <v>0</v>
      </c>
      <c r="F40" s="1069">
        <v>0</v>
      </c>
      <c r="G40" s="1069">
        <v>0</v>
      </c>
      <c r="H40" s="1069">
        <v>0</v>
      </c>
      <c r="I40" s="1069">
        <v>0</v>
      </c>
      <c r="J40" s="1070">
        <v>0</v>
      </c>
      <c r="K40" s="1068">
        <v>0</v>
      </c>
      <c r="L40" s="1069">
        <v>0</v>
      </c>
      <c r="M40" s="1069">
        <v>0</v>
      </c>
      <c r="N40" s="1071">
        <v>0</v>
      </c>
      <c r="O40" s="1070">
        <v>0</v>
      </c>
      <c r="P40" s="43" t="str">
        <f t="shared" si="0"/>
        <v>Weryfikacja bieżącego wiersza OK</v>
      </c>
      <c r="Q40" s="62" t="str">
        <f t="shared" si="1"/>
        <v>OK</v>
      </c>
      <c r="R40" s="62" t="str">
        <f t="shared" si="2"/>
        <v>OK</v>
      </c>
    </row>
    <row r="41" spans="2:18">
      <c r="B41" s="1066" t="s">
        <v>1032</v>
      </c>
      <c r="C41" s="1067" t="s">
        <v>2000</v>
      </c>
      <c r="D41" s="1068">
        <v>0</v>
      </c>
      <c r="E41" s="1069">
        <v>0</v>
      </c>
      <c r="F41" s="1069">
        <v>0</v>
      </c>
      <c r="G41" s="1069">
        <v>0</v>
      </c>
      <c r="H41" s="1069">
        <v>0</v>
      </c>
      <c r="I41" s="1069">
        <v>0</v>
      </c>
      <c r="J41" s="1070">
        <v>0</v>
      </c>
      <c r="K41" s="1068">
        <v>0</v>
      </c>
      <c r="L41" s="1069">
        <v>0</v>
      </c>
      <c r="M41" s="1069">
        <v>0</v>
      </c>
      <c r="N41" s="1071">
        <v>0</v>
      </c>
      <c r="O41" s="1070">
        <v>0</v>
      </c>
      <c r="P41" s="43" t="str">
        <f t="shared" si="0"/>
        <v>Weryfikacja bieżącego wiersza OK</v>
      </c>
      <c r="Q41" s="62" t="str">
        <f t="shared" si="1"/>
        <v>OK</v>
      </c>
      <c r="R41" s="62" t="str">
        <f t="shared" si="2"/>
        <v>OK</v>
      </c>
    </row>
    <row r="42" spans="2:18">
      <c r="B42" s="1066" t="s">
        <v>1033</v>
      </c>
      <c r="C42" s="1067" t="s">
        <v>2000</v>
      </c>
      <c r="D42" s="1068">
        <v>0</v>
      </c>
      <c r="E42" s="1069">
        <v>0</v>
      </c>
      <c r="F42" s="1069">
        <v>0</v>
      </c>
      <c r="G42" s="1069">
        <v>0</v>
      </c>
      <c r="H42" s="1069">
        <v>0</v>
      </c>
      <c r="I42" s="1069">
        <v>0</v>
      </c>
      <c r="J42" s="1070">
        <v>0</v>
      </c>
      <c r="K42" s="1068">
        <v>0</v>
      </c>
      <c r="L42" s="1069">
        <v>0</v>
      </c>
      <c r="M42" s="1069">
        <v>0</v>
      </c>
      <c r="N42" s="1071">
        <v>0</v>
      </c>
      <c r="O42" s="1070">
        <v>0</v>
      </c>
      <c r="P42" s="43" t="str">
        <f t="shared" si="0"/>
        <v>Weryfikacja bieżącego wiersza OK</v>
      </c>
      <c r="Q42" s="62" t="str">
        <f t="shared" si="1"/>
        <v>OK</v>
      </c>
      <c r="R42" s="62" t="str">
        <f t="shared" si="2"/>
        <v>OK</v>
      </c>
    </row>
    <row r="43" spans="2:18">
      <c r="B43" s="1066" t="s">
        <v>1034</v>
      </c>
      <c r="C43" s="1067" t="s">
        <v>2000</v>
      </c>
      <c r="D43" s="1068">
        <v>0</v>
      </c>
      <c r="E43" s="1069">
        <v>0</v>
      </c>
      <c r="F43" s="1069">
        <v>0</v>
      </c>
      <c r="G43" s="1069">
        <v>0</v>
      </c>
      <c r="H43" s="1069">
        <v>0</v>
      </c>
      <c r="I43" s="1069">
        <v>0</v>
      </c>
      <c r="J43" s="1070">
        <v>0</v>
      </c>
      <c r="K43" s="1068">
        <v>0</v>
      </c>
      <c r="L43" s="1069">
        <v>0</v>
      </c>
      <c r="M43" s="1069">
        <v>0</v>
      </c>
      <c r="N43" s="1071">
        <v>0</v>
      </c>
      <c r="O43" s="1070">
        <v>0</v>
      </c>
      <c r="P43" s="43" t="str">
        <f t="shared" si="0"/>
        <v>Weryfikacja bieżącego wiersza OK</v>
      </c>
      <c r="Q43" s="62" t="str">
        <f t="shared" si="1"/>
        <v>OK</v>
      </c>
      <c r="R43" s="62" t="str">
        <f t="shared" si="2"/>
        <v>OK</v>
      </c>
    </row>
    <row r="44" spans="2:18">
      <c r="B44" s="1066" t="s">
        <v>1035</v>
      </c>
      <c r="C44" s="1067" t="s">
        <v>2000</v>
      </c>
      <c r="D44" s="1068">
        <v>0</v>
      </c>
      <c r="E44" s="1069">
        <v>0</v>
      </c>
      <c r="F44" s="1069">
        <v>0</v>
      </c>
      <c r="G44" s="1069">
        <v>0</v>
      </c>
      <c r="H44" s="1069">
        <v>0</v>
      </c>
      <c r="I44" s="1069">
        <v>0</v>
      </c>
      <c r="J44" s="1070">
        <v>0</v>
      </c>
      <c r="K44" s="1068">
        <v>0</v>
      </c>
      <c r="L44" s="1069">
        <v>0</v>
      </c>
      <c r="M44" s="1069">
        <v>0</v>
      </c>
      <c r="N44" s="1071">
        <v>0</v>
      </c>
      <c r="O44" s="1070">
        <v>0</v>
      </c>
      <c r="P44" s="43" t="str">
        <f t="shared" si="0"/>
        <v>Weryfikacja bieżącego wiersza OK</v>
      </c>
      <c r="Q44" s="62" t="str">
        <f t="shared" si="1"/>
        <v>OK</v>
      </c>
      <c r="R44" s="62" t="str">
        <f t="shared" si="2"/>
        <v>OK</v>
      </c>
    </row>
    <row r="45" spans="2:18">
      <c r="B45" s="1066" t="s">
        <v>1036</v>
      </c>
      <c r="C45" s="1067" t="s">
        <v>2000</v>
      </c>
      <c r="D45" s="1068">
        <v>0</v>
      </c>
      <c r="E45" s="1069">
        <v>0</v>
      </c>
      <c r="F45" s="1069">
        <v>0</v>
      </c>
      <c r="G45" s="1069">
        <v>0</v>
      </c>
      <c r="H45" s="1069">
        <v>0</v>
      </c>
      <c r="I45" s="1069">
        <v>0</v>
      </c>
      <c r="J45" s="1070">
        <v>0</v>
      </c>
      <c r="K45" s="1068">
        <v>0</v>
      </c>
      <c r="L45" s="1069">
        <v>0</v>
      </c>
      <c r="M45" s="1069">
        <v>0</v>
      </c>
      <c r="N45" s="1071">
        <v>0</v>
      </c>
      <c r="O45" s="1070">
        <v>0</v>
      </c>
      <c r="P45" s="43" t="str">
        <f t="shared" si="0"/>
        <v>Weryfikacja bieżącego wiersza OK</v>
      </c>
      <c r="Q45" s="62" t="str">
        <f t="shared" si="1"/>
        <v>OK</v>
      </c>
      <c r="R45" s="62" t="str">
        <f t="shared" si="2"/>
        <v>OK</v>
      </c>
    </row>
    <row r="46" spans="2:18">
      <c r="B46" s="1066" t="s">
        <v>1037</v>
      </c>
      <c r="C46" s="1067" t="s">
        <v>2000</v>
      </c>
      <c r="D46" s="1068">
        <v>0</v>
      </c>
      <c r="E46" s="1069">
        <v>0</v>
      </c>
      <c r="F46" s="1069">
        <v>0</v>
      </c>
      <c r="G46" s="1069">
        <v>0</v>
      </c>
      <c r="H46" s="1069">
        <v>0</v>
      </c>
      <c r="I46" s="1069">
        <v>0</v>
      </c>
      <c r="J46" s="1070">
        <v>0</v>
      </c>
      <c r="K46" s="1068">
        <v>0</v>
      </c>
      <c r="L46" s="1069">
        <v>0</v>
      </c>
      <c r="M46" s="1069">
        <v>0</v>
      </c>
      <c r="N46" s="1071">
        <v>0</v>
      </c>
      <c r="O46" s="1070">
        <v>0</v>
      </c>
      <c r="P46" s="43" t="str">
        <f t="shared" si="0"/>
        <v>Weryfikacja bieżącego wiersza OK</v>
      </c>
      <c r="Q46" s="62" t="str">
        <f t="shared" si="1"/>
        <v>OK</v>
      </c>
      <c r="R46" s="62" t="str">
        <f t="shared" si="2"/>
        <v>OK</v>
      </c>
    </row>
    <row r="47" spans="2:18">
      <c r="B47" s="1066" t="s">
        <v>1038</v>
      </c>
      <c r="C47" s="1067" t="s">
        <v>2000</v>
      </c>
      <c r="D47" s="1068">
        <v>0</v>
      </c>
      <c r="E47" s="1069">
        <v>0</v>
      </c>
      <c r="F47" s="1069">
        <v>0</v>
      </c>
      <c r="G47" s="1069">
        <v>0</v>
      </c>
      <c r="H47" s="1069">
        <v>0</v>
      </c>
      <c r="I47" s="1069">
        <v>0</v>
      </c>
      <c r="J47" s="1070">
        <v>0</v>
      </c>
      <c r="K47" s="1068">
        <v>0</v>
      </c>
      <c r="L47" s="1069">
        <v>0</v>
      </c>
      <c r="M47" s="1069">
        <v>0</v>
      </c>
      <c r="N47" s="1071">
        <v>0</v>
      </c>
      <c r="O47" s="1070">
        <v>0</v>
      </c>
      <c r="P47" s="43" t="str">
        <f t="shared" si="0"/>
        <v>Weryfikacja bieżącego wiersza OK</v>
      </c>
      <c r="Q47" s="62" t="str">
        <f t="shared" si="1"/>
        <v>OK</v>
      </c>
      <c r="R47" s="62" t="str">
        <f t="shared" si="2"/>
        <v>OK</v>
      </c>
    </row>
    <row r="48" spans="2:18">
      <c r="B48" s="1066" t="s">
        <v>1039</v>
      </c>
      <c r="C48" s="1067" t="s">
        <v>2000</v>
      </c>
      <c r="D48" s="1068">
        <v>0</v>
      </c>
      <c r="E48" s="1069">
        <v>0</v>
      </c>
      <c r="F48" s="1069">
        <v>0</v>
      </c>
      <c r="G48" s="1069">
        <v>0</v>
      </c>
      <c r="H48" s="1069">
        <v>0</v>
      </c>
      <c r="I48" s="1069">
        <v>0</v>
      </c>
      <c r="J48" s="1070">
        <v>0</v>
      </c>
      <c r="K48" s="1068">
        <v>0</v>
      </c>
      <c r="L48" s="1069">
        <v>0</v>
      </c>
      <c r="M48" s="1069">
        <v>0</v>
      </c>
      <c r="N48" s="1071">
        <v>0</v>
      </c>
      <c r="O48" s="1070">
        <v>0</v>
      </c>
      <c r="P48" s="43" t="str">
        <f t="shared" si="0"/>
        <v>Weryfikacja bieżącego wiersza OK</v>
      </c>
      <c r="Q48" s="62" t="str">
        <f t="shared" si="1"/>
        <v>OK</v>
      </c>
      <c r="R48" s="62" t="str">
        <f t="shared" si="2"/>
        <v>OK</v>
      </c>
    </row>
    <row r="49" spans="2:18">
      <c r="B49" s="1066" t="s">
        <v>1040</v>
      </c>
      <c r="C49" s="1067" t="s">
        <v>2000</v>
      </c>
      <c r="D49" s="1068">
        <v>0</v>
      </c>
      <c r="E49" s="1069">
        <v>0</v>
      </c>
      <c r="F49" s="1069">
        <v>0</v>
      </c>
      <c r="G49" s="1069">
        <v>0</v>
      </c>
      <c r="H49" s="1069">
        <v>0</v>
      </c>
      <c r="I49" s="1069">
        <v>0</v>
      </c>
      <c r="J49" s="1070">
        <v>0</v>
      </c>
      <c r="K49" s="1068">
        <v>0</v>
      </c>
      <c r="L49" s="1069">
        <v>0</v>
      </c>
      <c r="M49" s="1069">
        <v>0</v>
      </c>
      <c r="N49" s="1071">
        <v>0</v>
      </c>
      <c r="O49" s="1070">
        <v>0</v>
      </c>
      <c r="P49" s="43" t="str">
        <f t="shared" si="0"/>
        <v>Weryfikacja bieżącego wiersza OK</v>
      </c>
      <c r="Q49" s="62" t="str">
        <f t="shared" si="1"/>
        <v>OK</v>
      </c>
      <c r="R49" s="62" t="str">
        <f t="shared" si="2"/>
        <v>OK</v>
      </c>
    </row>
    <row r="50" spans="2:18">
      <c r="B50" s="1066" t="s">
        <v>1041</v>
      </c>
      <c r="C50" s="1067" t="s">
        <v>2000</v>
      </c>
      <c r="D50" s="1068">
        <v>0</v>
      </c>
      <c r="E50" s="1069">
        <v>0</v>
      </c>
      <c r="F50" s="1069">
        <v>0</v>
      </c>
      <c r="G50" s="1069">
        <v>0</v>
      </c>
      <c r="H50" s="1069">
        <v>0</v>
      </c>
      <c r="I50" s="1069">
        <v>0</v>
      </c>
      <c r="J50" s="1070">
        <v>0</v>
      </c>
      <c r="K50" s="1068">
        <v>0</v>
      </c>
      <c r="L50" s="1069">
        <v>0</v>
      </c>
      <c r="M50" s="1069">
        <v>0</v>
      </c>
      <c r="N50" s="1071">
        <v>0</v>
      </c>
      <c r="O50" s="1070">
        <v>0</v>
      </c>
      <c r="P50" s="43" t="str">
        <f t="shared" si="0"/>
        <v>Weryfikacja bieżącego wiersza OK</v>
      </c>
      <c r="Q50" s="62" t="str">
        <f t="shared" si="1"/>
        <v>OK</v>
      </c>
      <c r="R50" s="62" t="str">
        <f t="shared" si="2"/>
        <v>OK</v>
      </c>
    </row>
    <row r="51" spans="2:18">
      <c r="B51" s="1066" t="s">
        <v>1042</v>
      </c>
      <c r="C51" s="1067" t="s">
        <v>2000</v>
      </c>
      <c r="D51" s="1068">
        <v>0</v>
      </c>
      <c r="E51" s="1069">
        <v>0</v>
      </c>
      <c r="F51" s="1069">
        <v>0</v>
      </c>
      <c r="G51" s="1069">
        <v>0</v>
      </c>
      <c r="H51" s="1069">
        <v>0</v>
      </c>
      <c r="I51" s="1069">
        <v>0</v>
      </c>
      <c r="J51" s="1070">
        <v>0</v>
      </c>
      <c r="K51" s="1068">
        <v>0</v>
      </c>
      <c r="L51" s="1069">
        <v>0</v>
      </c>
      <c r="M51" s="1069">
        <v>0</v>
      </c>
      <c r="N51" s="1071">
        <v>0</v>
      </c>
      <c r="O51" s="1070">
        <v>0</v>
      </c>
      <c r="P51" s="43" t="str">
        <f t="shared" si="0"/>
        <v>Weryfikacja bieżącego wiersza OK</v>
      </c>
      <c r="Q51" s="62" t="str">
        <f t="shared" si="1"/>
        <v>OK</v>
      </c>
      <c r="R51" s="62" t="str">
        <f t="shared" si="2"/>
        <v>OK</v>
      </c>
    </row>
    <row r="52" spans="2:18">
      <c r="B52" s="1066" t="s">
        <v>1043</v>
      </c>
      <c r="C52" s="1067" t="s">
        <v>2000</v>
      </c>
      <c r="D52" s="1068">
        <v>0</v>
      </c>
      <c r="E52" s="1069">
        <v>0</v>
      </c>
      <c r="F52" s="1069">
        <v>0</v>
      </c>
      <c r="G52" s="1069">
        <v>0</v>
      </c>
      <c r="H52" s="1069">
        <v>0</v>
      </c>
      <c r="I52" s="1069">
        <v>0</v>
      </c>
      <c r="J52" s="1070">
        <v>0</v>
      </c>
      <c r="K52" s="1068">
        <v>0</v>
      </c>
      <c r="L52" s="1069">
        <v>0</v>
      </c>
      <c r="M52" s="1069">
        <v>0</v>
      </c>
      <c r="N52" s="1071">
        <v>0</v>
      </c>
      <c r="O52" s="1070">
        <v>0</v>
      </c>
      <c r="P52" s="43" t="str">
        <f t="shared" si="0"/>
        <v>Weryfikacja bieżącego wiersza OK</v>
      </c>
      <c r="Q52" s="62" t="str">
        <f t="shared" si="1"/>
        <v>OK</v>
      </c>
      <c r="R52" s="62" t="str">
        <f t="shared" si="2"/>
        <v>OK</v>
      </c>
    </row>
    <row r="53" spans="2:18">
      <c r="B53" s="1066" t="s">
        <v>1044</v>
      </c>
      <c r="C53" s="1067" t="s">
        <v>2000</v>
      </c>
      <c r="D53" s="1068">
        <v>0</v>
      </c>
      <c r="E53" s="1069">
        <v>0</v>
      </c>
      <c r="F53" s="1069">
        <v>0</v>
      </c>
      <c r="G53" s="1069">
        <v>0</v>
      </c>
      <c r="H53" s="1069">
        <v>0</v>
      </c>
      <c r="I53" s="1069">
        <v>0</v>
      </c>
      <c r="J53" s="1070">
        <v>0</v>
      </c>
      <c r="K53" s="1068">
        <v>0</v>
      </c>
      <c r="L53" s="1069">
        <v>0</v>
      </c>
      <c r="M53" s="1069">
        <v>0</v>
      </c>
      <c r="N53" s="1071">
        <v>0</v>
      </c>
      <c r="O53" s="1070">
        <v>0</v>
      </c>
      <c r="P53" s="43" t="str">
        <f t="shared" si="0"/>
        <v>Weryfikacja bieżącego wiersza OK</v>
      </c>
      <c r="Q53" s="62" t="str">
        <f t="shared" si="1"/>
        <v>OK</v>
      </c>
      <c r="R53" s="62" t="str">
        <f t="shared" si="2"/>
        <v>OK</v>
      </c>
    </row>
    <row r="54" spans="2:18">
      <c r="B54" s="1066" t="s">
        <v>1045</v>
      </c>
      <c r="C54" s="1067" t="s">
        <v>2000</v>
      </c>
      <c r="D54" s="1068">
        <v>0</v>
      </c>
      <c r="E54" s="1069">
        <v>0</v>
      </c>
      <c r="F54" s="1069">
        <v>0</v>
      </c>
      <c r="G54" s="1069">
        <v>0</v>
      </c>
      <c r="H54" s="1069">
        <v>0</v>
      </c>
      <c r="I54" s="1069">
        <v>0</v>
      </c>
      <c r="J54" s="1070">
        <v>0</v>
      </c>
      <c r="K54" s="1068">
        <v>0</v>
      </c>
      <c r="L54" s="1069">
        <v>0</v>
      </c>
      <c r="M54" s="1069">
        <v>0</v>
      </c>
      <c r="N54" s="1071">
        <v>0</v>
      </c>
      <c r="O54" s="1070">
        <v>0</v>
      </c>
      <c r="P54" s="43" t="str">
        <f t="shared" si="0"/>
        <v>Weryfikacja bieżącego wiersza OK</v>
      </c>
      <c r="Q54" s="62" t="str">
        <f t="shared" si="1"/>
        <v>OK</v>
      </c>
      <c r="R54" s="62" t="str">
        <f t="shared" si="2"/>
        <v>OK</v>
      </c>
    </row>
    <row r="55" spans="2:18">
      <c r="B55" s="1066" t="s">
        <v>1046</v>
      </c>
      <c r="C55" s="1067" t="s">
        <v>2000</v>
      </c>
      <c r="D55" s="1068">
        <v>0</v>
      </c>
      <c r="E55" s="1069">
        <v>0</v>
      </c>
      <c r="F55" s="1069">
        <v>0</v>
      </c>
      <c r="G55" s="1069">
        <v>0</v>
      </c>
      <c r="H55" s="1069">
        <v>0</v>
      </c>
      <c r="I55" s="1069">
        <v>0</v>
      </c>
      <c r="J55" s="1070">
        <v>0</v>
      </c>
      <c r="K55" s="1068">
        <v>0</v>
      </c>
      <c r="L55" s="1069">
        <v>0</v>
      </c>
      <c r="M55" s="1069">
        <v>0</v>
      </c>
      <c r="N55" s="1071">
        <v>0</v>
      </c>
      <c r="O55" s="1070">
        <v>0</v>
      </c>
      <c r="P55" s="43" t="str">
        <f t="shared" si="0"/>
        <v>Weryfikacja bieżącego wiersza OK</v>
      </c>
      <c r="Q55" s="62" t="str">
        <f t="shared" si="1"/>
        <v>OK</v>
      </c>
      <c r="R55" s="62" t="str">
        <f t="shared" si="2"/>
        <v>OK</v>
      </c>
    </row>
    <row r="56" spans="2:18" ht="15" thickBot="1">
      <c r="B56" s="1072" t="s">
        <v>1047</v>
      </c>
      <c r="C56" s="1073" t="s">
        <v>2000</v>
      </c>
      <c r="D56" s="1074">
        <v>0</v>
      </c>
      <c r="E56" s="1075">
        <v>0</v>
      </c>
      <c r="F56" s="1075">
        <v>0</v>
      </c>
      <c r="G56" s="1075">
        <v>0</v>
      </c>
      <c r="H56" s="1075">
        <v>0</v>
      </c>
      <c r="I56" s="1075">
        <v>0</v>
      </c>
      <c r="J56" s="1076">
        <v>0</v>
      </c>
      <c r="K56" s="1074">
        <v>0</v>
      </c>
      <c r="L56" s="1075">
        <v>0</v>
      </c>
      <c r="M56" s="1075">
        <v>0</v>
      </c>
      <c r="N56" s="1077">
        <v>0</v>
      </c>
      <c r="O56" s="1076">
        <v>0</v>
      </c>
      <c r="P56" s="43" t="str">
        <f t="shared" si="0"/>
        <v>Weryfikacja bieżącego wiersza OK</v>
      </c>
      <c r="Q56" s="62" t="str">
        <f t="shared" si="1"/>
        <v>OK</v>
      </c>
      <c r="R56" s="62" t="str">
        <f t="shared" si="2"/>
        <v>OK</v>
      </c>
    </row>
    <row r="58" spans="2:18">
      <c r="C58" s="43" t="s">
        <v>1759</v>
      </c>
      <c r="D58" s="62" t="str">
        <f>IF(COUNTBLANK(P7:P56)=50,"",IF(AND(COUNTIF(P7:P56,"Weryfikacja bieżącego wiersza OK")=50,COUNTIF(Q7:Q56,"OK")=50,COUNTIF(R7:R56,"OK")=50),"Arkusz jest zwalidowany poprawnie","Arkusz jest niepoprawny"))</f>
        <v>Arkusz jest zwalidowany poprawnie</v>
      </c>
    </row>
  </sheetData>
  <sheetProtection algorithmName="SHA-512" hashValue="JmwQN23ZmB8zBcwOuDt4cQvGjp8vEwhfPScE0rX6dgi83m8nJeDQ9avdPAPHplbS5dV55H8HkhSe7wD5ebpDUw==" saltValue="0p8B3ulUNhkvHKNk/sRNiA==" spinCount="100000" sheet="1" objects="1" scenarios="1"/>
  <mergeCells count="4">
    <mergeCell ref="B4:B6"/>
    <mergeCell ref="D4:J4"/>
    <mergeCell ref="K4:O4"/>
    <mergeCell ref="C4:C6"/>
  </mergeCells>
  <conditionalFormatting sqref="P7">
    <cfRule type="containsText" dxfId="196" priority="6" operator="containsText" text="Należy">
      <formula>NOT(ISERROR(SEARCH("Należy",P7)))</formula>
    </cfRule>
    <cfRule type="containsText" dxfId="195" priority="7" operator="containsText" text="Weryfikacja bieżącego wiersza OK">
      <formula>NOT(ISERROR(SEARCH("Weryfikacja bieżącego wiersza OK",P7)))</formula>
    </cfRule>
  </conditionalFormatting>
  <conditionalFormatting sqref="P8:P56">
    <cfRule type="containsText" dxfId="194" priority="4" operator="containsText" text="Należy">
      <formula>NOT(ISERROR(SEARCH("Należy",P8)))</formula>
    </cfRule>
    <cfRule type="containsText" dxfId="193" priority="5" operator="containsText" text="Weryfikacja bieżącego wiersza OK">
      <formula>NOT(ISERROR(SEARCH("Weryfikacja bieżącego wiersza OK",P8)))</formula>
    </cfRule>
  </conditionalFormatting>
  <conditionalFormatting sqref="Q7:Q56">
    <cfRule type="cellIs" dxfId="192" priority="3" operator="equal">
      <formula>"OK"</formula>
    </cfRule>
  </conditionalFormatting>
  <conditionalFormatting sqref="R7:R56">
    <cfRule type="cellIs" dxfId="191" priority="2" operator="equal">
      <formula>"OK"</formula>
    </cfRule>
  </conditionalFormatting>
  <conditionalFormatting sqref="D58">
    <cfRule type="containsText" dxfId="190" priority="1" operator="containsText" text="Arkusz jest zwalidowany poprawnie">
      <formula>NOT(ISERROR(SEARCH("Arkusz jest zwalidowany poprawnie",D58)))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5"/>
  <dimension ref="B1:J27"/>
  <sheetViews>
    <sheetView zoomScaleNormal="100" zoomScaleSheetLayoutView="100" workbookViewId="0">
      <selection activeCell="D7" sqref="D7:I13"/>
    </sheetView>
  </sheetViews>
  <sheetFormatPr defaultColWidth="8.7265625" defaultRowHeight="14.5"/>
  <cols>
    <col min="1" max="1" width="9.1796875" style="43" customWidth="1"/>
    <col min="2" max="2" width="11.54296875" style="43" customWidth="1"/>
    <col min="3" max="3" width="32.54296875" style="43" customWidth="1"/>
    <col min="4" max="4" width="26.54296875" style="43" customWidth="1"/>
    <col min="5" max="9" width="13.1796875" style="43" customWidth="1"/>
    <col min="10" max="10" width="31.81640625" style="43" customWidth="1"/>
    <col min="11" max="16384" width="8.7265625" style="43"/>
  </cols>
  <sheetData>
    <row r="1" spans="2:10">
      <c r="B1" s="39" t="s">
        <v>8</v>
      </c>
      <c r="C1" s="38"/>
      <c r="D1" s="38"/>
      <c r="E1" s="38"/>
      <c r="F1" s="38"/>
      <c r="G1" s="38"/>
      <c r="H1" s="38"/>
      <c r="I1" s="38"/>
    </row>
    <row r="2" spans="2:10">
      <c r="B2" s="110" t="s">
        <v>1514</v>
      </c>
      <c r="C2" s="38"/>
      <c r="D2" s="38"/>
      <c r="E2" s="38"/>
      <c r="F2" s="38"/>
      <c r="G2" s="38"/>
      <c r="H2" s="38"/>
      <c r="I2" s="38"/>
      <c r="J2" s="38"/>
    </row>
    <row r="3" spans="2:10" ht="15" thickBot="1">
      <c r="B3" s="38"/>
      <c r="C3" s="38"/>
      <c r="D3" s="38"/>
      <c r="E3" s="38"/>
      <c r="F3" s="38"/>
      <c r="G3" s="38"/>
      <c r="H3" s="38"/>
      <c r="I3" s="38"/>
      <c r="J3" s="38"/>
    </row>
    <row r="4" spans="2:10" ht="15.75" customHeight="1" thickBot="1">
      <c r="B4" s="1229"/>
      <c r="C4" s="1230"/>
      <c r="D4" s="1235" t="s">
        <v>55</v>
      </c>
      <c r="E4" s="1236"/>
      <c r="F4" s="1235" t="s">
        <v>94</v>
      </c>
      <c r="G4" s="1236"/>
      <c r="H4" s="1235" t="s">
        <v>32</v>
      </c>
      <c r="I4" s="1236"/>
      <c r="J4" s="38"/>
    </row>
    <row r="5" spans="2:10" ht="29.5" thickBot="1">
      <c r="B5" s="1231"/>
      <c r="C5" s="1232"/>
      <c r="D5" s="535" t="s">
        <v>58</v>
      </c>
      <c r="E5" s="536" t="s">
        <v>12</v>
      </c>
      <c r="F5" s="535" t="s">
        <v>58</v>
      </c>
      <c r="G5" s="536" t="s">
        <v>12</v>
      </c>
      <c r="H5" s="535" t="s">
        <v>58</v>
      </c>
      <c r="I5" s="536" t="s">
        <v>12</v>
      </c>
      <c r="J5" s="38"/>
    </row>
    <row r="6" spans="2:10" ht="15" thickBot="1">
      <c r="B6" s="1233"/>
      <c r="C6" s="1234"/>
      <c r="D6" s="537" t="s">
        <v>777</v>
      </c>
      <c r="E6" s="538" t="s">
        <v>778</v>
      </c>
      <c r="F6" s="537" t="s">
        <v>779</v>
      </c>
      <c r="G6" s="538" t="s">
        <v>780</v>
      </c>
      <c r="H6" s="537" t="s">
        <v>781</v>
      </c>
      <c r="I6" s="538" t="s">
        <v>782</v>
      </c>
      <c r="J6" s="38"/>
    </row>
    <row r="7" spans="2:10">
      <c r="B7" s="256" t="s">
        <v>529</v>
      </c>
      <c r="C7" s="162" t="s">
        <v>54</v>
      </c>
      <c r="D7" s="259">
        <v>0</v>
      </c>
      <c r="E7" s="266">
        <v>0</v>
      </c>
      <c r="F7" s="259">
        <v>0</v>
      </c>
      <c r="G7" s="266">
        <v>0</v>
      </c>
      <c r="H7" s="259">
        <v>0</v>
      </c>
      <c r="I7" s="266">
        <v>0</v>
      </c>
      <c r="J7" s="43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2:10">
      <c r="B8" s="256" t="s">
        <v>530</v>
      </c>
      <c r="C8" s="256" t="s">
        <v>840</v>
      </c>
      <c r="D8" s="265">
        <v>0</v>
      </c>
      <c r="E8" s="266">
        <v>0</v>
      </c>
      <c r="F8" s="265">
        <v>0</v>
      </c>
      <c r="G8" s="266">
        <v>0</v>
      </c>
      <c r="H8" s="265">
        <v>0</v>
      </c>
      <c r="I8" s="266">
        <v>0</v>
      </c>
      <c r="J8" s="43" t="str">
        <f t="shared" ref="J8:J13" si="0">IF(COUNTBLANK(D8:I8)=6,"",IF(AND(COUNTBLANK(D8:I8)=0,COUNT(D8:I8)=6), "Weryfikacja bieżącego wiersza OK", "Należy wypełnić wszystkie pola w bieżącym wierszu"))</f>
        <v>Weryfikacja bieżącego wiersza OK</v>
      </c>
    </row>
    <row r="9" spans="2:10">
      <c r="B9" s="256" t="s">
        <v>531</v>
      </c>
      <c r="C9" s="256" t="s">
        <v>233</v>
      </c>
      <c r="D9" s="265">
        <v>0</v>
      </c>
      <c r="E9" s="266">
        <v>0</v>
      </c>
      <c r="F9" s="265">
        <v>0</v>
      </c>
      <c r="G9" s="266">
        <v>0</v>
      </c>
      <c r="H9" s="265">
        <v>0</v>
      </c>
      <c r="I9" s="266">
        <v>0</v>
      </c>
      <c r="J9" s="43" t="str">
        <f t="shared" si="0"/>
        <v>Weryfikacja bieżącego wiersza OK</v>
      </c>
    </row>
    <row r="10" spans="2:10">
      <c r="B10" s="256" t="s">
        <v>532</v>
      </c>
      <c r="C10" s="256" t="s">
        <v>84</v>
      </c>
      <c r="D10" s="265">
        <v>0</v>
      </c>
      <c r="E10" s="266">
        <v>0</v>
      </c>
      <c r="F10" s="265">
        <v>0</v>
      </c>
      <c r="G10" s="266">
        <v>0</v>
      </c>
      <c r="H10" s="265">
        <v>0</v>
      </c>
      <c r="I10" s="266">
        <v>0</v>
      </c>
      <c r="J10" s="43" t="str">
        <f t="shared" si="0"/>
        <v>Weryfikacja bieżącego wiersza OK</v>
      </c>
    </row>
    <row r="11" spans="2:10" ht="29">
      <c r="B11" s="256" t="s">
        <v>533</v>
      </c>
      <c r="C11" s="256" t="s">
        <v>48</v>
      </c>
      <c r="D11" s="265">
        <v>0</v>
      </c>
      <c r="E11" s="266">
        <v>0</v>
      </c>
      <c r="F11" s="265">
        <v>0</v>
      </c>
      <c r="G11" s="266">
        <v>0</v>
      </c>
      <c r="H11" s="265">
        <v>0</v>
      </c>
      <c r="I11" s="266">
        <v>0</v>
      </c>
      <c r="J11" s="43" t="str">
        <f t="shared" si="0"/>
        <v>Weryfikacja bieżącego wiersza OK</v>
      </c>
    </row>
    <row r="12" spans="2:10" ht="15" thickBot="1">
      <c r="B12" s="256" t="s">
        <v>534</v>
      </c>
      <c r="C12" s="256" t="s">
        <v>86</v>
      </c>
      <c r="D12" s="541">
        <v>0</v>
      </c>
      <c r="E12" s="266">
        <v>0</v>
      </c>
      <c r="F12" s="541">
        <v>0</v>
      </c>
      <c r="G12" s="266">
        <v>0</v>
      </c>
      <c r="H12" s="541">
        <v>0</v>
      </c>
      <c r="I12" s="266">
        <v>0</v>
      </c>
      <c r="J12" s="43" t="str">
        <f t="shared" si="0"/>
        <v>Weryfikacja bieżącego wiersza OK</v>
      </c>
    </row>
    <row r="13" spans="2:10" ht="15" thickBot="1">
      <c r="B13" s="539" t="s">
        <v>535</v>
      </c>
      <c r="C13" s="195" t="s">
        <v>52</v>
      </c>
      <c r="D13" s="542">
        <v>0</v>
      </c>
      <c r="E13" s="243">
        <v>0</v>
      </c>
      <c r="F13" s="542">
        <v>0</v>
      </c>
      <c r="G13" s="243">
        <v>0</v>
      </c>
      <c r="H13" s="542">
        <v>0</v>
      </c>
      <c r="I13" s="243">
        <v>0</v>
      </c>
      <c r="J13" s="43" t="str">
        <f t="shared" si="0"/>
        <v>Weryfikacja bieżącego wiersza OK</v>
      </c>
    </row>
    <row r="14" spans="2:10">
      <c r="B14" s="38"/>
      <c r="C14" s="38"/>
      <c r="D14" s="38"/>
      <c r="E14" s="38"/>
      <c r="F14" s="38"/>
      <c r="G14" s="38"/>
      <c r="H14" s="38"/>
      <c r="I14" s="38"/>
      <c r="J14" s="38"/>
    </row>
    <row r="15" spans="2:10">
      <c r="B15" s="38"/>
      <c r="C15" s="38" t="s">
        <v>1758</v>
      </c>
      <c r="D15" s="38"/>
      <c r="E15" s="38"/>
      <c r="F15" s="38"/>
      <c r="G15" s="38"/>
      <c r="H15" s="38"/>
      <c r="I15" s="38"/>
      <c r="J15" s="38"/>
    </row>
    <row r="16" spans="2:10">
      <c r="B16" s="38"/>
      <c r="C16" s="38" t="s">
        <v>535</v>
      </c>
      <c r="D16" s="62" t="str">
        <f>IF(D13="","",IF(ROUND(SUM(D7+D8+D9+D11+D12),2)=ROUND(D13,2),"OK","Błąd sumy częściowej"))</f>
        <v>OK</v>
      </c>
      <c r="E16" s="62" t="str">
        <f t="shared" ref="E16:I16" si="1">IF(E13="","",IF(ROUND(SUM(E7+E8+E9+E11+E12),2)=ROUND(E13,2),"OK","Błąd sumy częściowej"))</f>
        <v>OK</v>
      </c>
      <c r="F16" s="62" t="str">
        <f t="shared" si="1"/>
        <v>OK</v>
      </c>
      <c r="G16" s="62" t="str">
        <f t="shared" si="1"/>
        <v>OK</v>
      </c>
      <c r="H16" s="62" t="str">
        <f t="shared" si="1"/>
        <v>OK</v>
      </c>
      <c r="I16" s="62" t="str">
        <f t="shared" si="1"/>
        <v>OK</v>
      </c>
      <c r="J16" s="38"/>
    </row>
    <row r="17" spans="3:7" ht="21" customHeight="1">
      <c r="C17" s="540" t="s">
        <v>1759</v>
      </c>
      <c r="D17" s="62" t="str">
        <f>IF(COUNTBLANK(J7:J13)=7,"",IF(AND(COUNTIF(J7:J13,"Weryfikacja bieżącego wiersza OK")=7,COUNTIF(D16:I16,"OK")=6),"Arkusz jest zwalidowany poprawnie","Arkusz jest niepoprawny"))</f>
        <v>Arkusz jest zwalidowany poprawnie</v>
      </c>
      <c r="E17" s="540"/>
      <c r="F17" s="540"/>
      <c r="G17" s="540"/>
    </row>
    <row r="18" spans="3:7">
      <c r="C18" s="540"/>
      <c r="D18" s="540"/>
      <c r="E18" s="540"/>
      <c r="F18" s="540"/>
      <c r="G18" s="540"/>
    </row>
    <row r="27" spans="3:7" ht="18.75" customHeight="1"/>
  </sheetData>
  <sheetProtection algorithmName="SHA-512" hashValue="Lw/+cL4qgu8YDZ7PZSYXzS/X1X6NsYPfT0JcSCcnOR7pFsxIexKPZu8RxtUPIh4W2yQNzFdFIJO856bpLcjHLQ==" saltValue="60JvN7P1B7VUfEu0ZqFBOg==" spinCount="100000" sheet="1" objects="1" scenarios="1"/>
  <mergeCells count="4">
    <mergeCell ref="B4:C6"/>
    <mergeCell ref="D4:E4"/>
    <mergeCell ref="F4:G4"/>
    <mergeCell ref="H4:I4"/>
  </mergeCells>
  <conditionalFormatting sqref="J7">
    <cfRule type="containsText" dxfId="189" priority="5" operator="containsText" text="Należy">
      <formula>NOT(ISERROR(SEARCH("Należy",J7)))</formula>
    </cfRule>
    <cfRule type="containsText" dxfId="188" priority="6" operator="containsText" text="Weryfikacja bieżącego wiersza OK">
      <formula>NOT(ISERROR(SEARCH("Weryfikacja bieżącego wiersza OK",J7)))</formula>
    </cfRule>
  </conditionalFormatting>
  <conditionalFormatting sqref="J8:J13">
    <cfRule type="containsText" dxfId="187" priority="3" operator="containsText" text="Należy">
      <formula>NOT(ISERROR(SEARCH("Należy",J8)))</formula>
    </cfRule>
    <cfRule type="containsText" dxfId="186" priority="4" operator="containsText" text="Weryfikacja bieżącego wiersza OK">
      <formula>NOT(ISERROR(SEARCH("Weryfikacja bieżącego wiersza OK",J8)))</formula>
    </cfRule>
  </conditionalFormatting>
  <conditionalFormatting sqref="D16:I16">
    <cfRule type="containsText" dxfId="185" priority="2" operator="containsText" text="OK">
      <formula>NOT(ISERROR(SEARCH("OK",D16)))</formula>
    </cfRule>
  </conditionalFormatting>
  <conditionalFormatting sqref="D17">
    <cfRule type="containsText" dxfId="184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6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6"/>
  <dimension ref="A1:L16"/>
  <sheetViews>
    <sheetView view="pageBreakPreview" zoomScaleNormal="100" zoomScaleSheetLayoutView="100" workbookViewId="0">
      <selection activeCell="D7" sqref="D7:J12"/>
    </sheetView>
  </sheetViews>
  <sheetFormatPr defaultColWidth="9.1796875" defaultRowHeight="12.5"/>
  <cols>
    <col min="1" max="1" width="9.1796875" style="543" customWidth="1"/>
    <col min="2" max="2" width="9.81640625" style="543" customWidth="1"/>
    <col min="3" max="3" width="53.26953125" style="543" customWidth="1"/>
    <col min="4" max="4" width="18.453125" style="543" customWidth="1"/>
    <col min="5" max="10" width="15.1796875" style="543" customWidth="1"/>
    <col min="11" max="11" width="47" style="543" customWidth="1"/>
    <col min="12" max="16384" width="9.1796875" style="543"/>
  </cols>
  <sheetData>
    <row r="1" spans="1:12" ht="14.5">
      <c r="A1" s="176"/>
      <c r="B1" s="39" t="s">
        <v>938</v>
      </c>
      <c r="C1" s="176"/>
      <c r="D1" s="39"/>
      <c r="E1" s="176"/>
      <c r="F1" s="176"/>
      <c r="G1" s="176"/>
      <c r="H1" s="176"/>
      <c r="I1" s="176"/>
      <c r="J1" s="176"/>
    </row>
    <row r="2" spans="1:12" ht="14.5">
      <c r="A2" s="176"/>
      <c r="B2" s="38" t="s">
        <v>560</v>
      </c>
      <c r="C2" s="176"/>
      <c r="D2" s="38"/>
      <c r="E2" s="176"/>
      <c r="F2" s="176"/>
      <c r="G2" s="176"/>
      <c r="H2" s="176"/>
      <c r="I2" s="176"/>
      <c r="J2" s="176"/>
    </row>
    <row r="3" spans="1:12" ht="15" thickBot="1">
      <c r="A3" s="176"/>
      <c r="B3" s="176"/>
      <c r="C3" s="155"/>
      <c r="D3" s="155"/>
      <c r="E3" s="176"/>
      <c r="F3" s="176"/>
      <c r="G3" s="176"/>
      <c r="H3" s="176"/>
      <c r="I3" s="176"/>
      <c r="J3" s="176"/>
    </row>
    <row r="4" spans="1:12" ht="39.75" customHeight="1">
      <c r="A4" s="176"/>
      <c r="B4" s="1240"/>
      <c r="C4" s="1241"/>
      <c r="D4" s="1131" t="s">
        <v>183</v>
      </c>
      <c r="E4" s="1246" t="s">
        <v>963</v>
      </c>
      <c r="F4" s="1247"/>
      <c r="G4" s="1238" t="s">
        <v>135</v>
      </c>
      <c r="H4" s="1248" t="s">
        <v>133</v>
      </c>
      <c r="I4" s="1134" t="s">
        <v>26</v>
      </c>
      <c r="J4" s="1238" t="s">
        <v>52</v>
      </c>
    </row>
    <row r="5" spans="1:12" ht="29.5" thickBot="1">
      <c r="A5" s="176"/>
      <c r="B5" s="1242"/>
      <c r="C5" s="1243"/>
      <c r="D5" s="1132"/>
      <c r="E5" s="544" t="s">
        <v>134</v>
      </c>
      <c r="F5" s="545" t="s">
        <v>127</v>
      </c>
      <c r="G5" s="1239"/>
      <c r="H5" s="1249"/>
      <c r="I5" s="1237"/>
      <c r="J5" s="1239"/>
    </row>
    <row r="6" spans="1:12" s="362" customFormat="1" ht="15" thickBot="1">
      <c r="A6" s="352"/>
      <c r="B6" s="1244"/>
      <c r="C6" s="1245"/>
      <c r="D6" s="546" t="s">
        <v>777</v>
      </c>
      <c r="E6" s="547" t="s">
        <v>778</v>
      </c>
      <c r="F6" s="548" t="s">
        <v>779</v>
      </c>
      <c r="G6" s="546" t="s">
        <v>780</v>
      </c>
      <c r="H6" s="546" t="s">
        <v>781</v>
      </c>
      <c r="I6" s="549" t="s">
        <v>782</v>
      </c>
      <c r="J6" s="546" t="s">
        <v>806</v>
      </c>
      <c r="L6" s="362" t="s">
        <v>1758</v>
      </c>
    </row>
    <row r="7" spans="1:12" s="362" customFormat="1" ht="23.25" customHeight="1" thickBot="1">
      <c r="A7" s="352"/>
      <c r="B7" s="550" t="s">
        <v>561</v>
      </c>
      <c r="C7" s="551" t="s">
        <v>247</v>
      </c>
      <c r="D7" s="107">
        <v>0</v>
      </c>
      <c r="E7" s="397">
        <v>0</v>
      </c>
      <c r="F7" s="401">
        <v>0</v>
      </c>
      <c r="G7" s="571">
        <v>0</v>
      </c>
      <c r="H7" s="571">
        <v>0</v>
      </c>
      <c r="I7" s="431">
        <v>0</v>
      </c>
      <c r="J7" s="571">
        <v>0</v>
      </c>
      <c r="K7" s="43" t="str">
        <f>IF(COUNTBLANK(D7:J7)=7,"",IF(AND(COUNTBLANK(D7:J7)=0,COUNT(D7:J7)=7), "Weryfikacja bieżącego wiersza OK", "Należy wypełnić wszystkie pola w bieżącym wierszu"))</f>
        <v>Weryfikacja bieżącego wiersza OK</v>
      </c>
      <c r="L7" s="62" t="str">
        <f>IF(J7="","",IF(ROUND(SUM(D7:I7),2)=ROUND(J7,2),"OK","Błąd sumy częściowej"))</f>
        <v>OK</v>
      </c>
    </row>
    <row r="8" spans="1:12" s="362" customFormat="1" ht="23.25" customHeight="1">
      <c r="A8" s="352"/>
      <c r="B8" s="552" t="s">
        <v>562</v>
      </c>
      <c r="C8" s="553" t="s">
        <v>128</v>
      </c>
      <c r="D8" s="556">
        <v>0</v>
      </c>
      <c r="E8" s="557">
        <v>0</v>
      </c>
      <c r="F8" s="558">
        <v>0</v>
      </c>
      <c r="G8" s="559">
        <v>0</v>
      </c>
      <c r="H8" s="559">
        <v>0</v>
      </c>
      <c r="I8" s="560">
        <v>0</v>
      </c>
      <c r="J8" s="561">
        <v>0</v>
      </c>
      <c r="K8" s="43" t="str">
        <f t="shared" ref="K8:K12" si="0">IF(COUNTBLANK(D8:J8)=7,"",IF(AND(COUNTBLANK(D8:J8)=0,COUNT(D8:J8)=7), "Weryfikacja bieżącego wiersza OK", "Należy wypełnić wszystkie pola w bieżącym wierszu"))</f>
        <v>Weryfikacja bieżącego wiersza OK</v>
      </c>
      <c r="L8" s="62" t="str">
        <f t="shared" ref="L8:L12" si="1">IF(J8="","",IF(ROUND(SUM(D8:I8),2)=ROUND(J8,2),"OK","Błąd sumy częściowej"))</f>
        <v>OK</v>
      </c>
    </row>
    <row r="9" spans="1:12" s="362" customFormat="1" ht="23.25" customHeight="1">
      <c r="A9" s="352"/>
      <c r="B9" s="552" t="s">
        <v>563</v>
      </c>
      <c r="C9" s="553" t="s">
        <v>129</v>
      </c>
      <c r="D9" s="562">
        <v>0</v>
      </c>
      <c r="E9" s="382">
        <v>0</v>
      </c>
      <c r="F9" s="386">
        <v>0</v>
      </c>
      <c r="G9" s="563">
        <v>0</v>
      </c>
      <c r="H9" s="563">
        <v>0</v>
      </c>
      <c r="I9" s="564">
        <v>0</v>
      </c>
      <c r="J9" s="565">
        <v>0</v>
      </c>
      <c r="K9" s="43" t="str">
        <f t="shared" si="0"/>
        <v>Weryfikacja bieżącego wiersza OK</v>
      </c>
      <c r="L9" s="62" t="str">
        <f t="shared" si="1"/>
        <v>OK</v>
      </c>
    </row>
    <row r="10" spans="1:12" s="362" customFormat="1" ht="23.25" customHeight="1">
      <c r="A10" s="352"/>
      <c r="B10" s="552" t="s">
        <v>564</v>
      </c>
      <c r="C10" s="553" t="s">
        <v>130</v>
      </c>
      <c r="D10" s="562">
        <v>0</v>
      </c>
      <c r="E10" s="382">
        <v>0</v>
      </c>
      <c r="F10" s="386">
        <v>0</v>
      </c>
      <c r="G10" s="563">
        <v>0</v>
      </c>
      <c r="H10" s="563">
        <v>0</v>
      </c>
      <c r="I10" s="564">
        <v>0</v>
      </c>
      <c r="J10" s="565">
        <v>0</v>
      </c>
      <c r="K10" s="43" t="str">
        <f t="shared" si="0"/>
        <v>Weryfikacja bieżącego wiersza OK</v>
      </c>
      <c r="L10" s="62" t="str">
        <f t="shared" si="1"/>
        <v>OK</v>
      </c>
    </row>
    <row r="11" spans="1:12" s="362" customFormat="1" ht="23.25" customHeight="1" thickBot="1">
      <c r="A11" s="352"/>
      <c r="B11" s="554" t="s">
        <v>565</v>
      </c>
      <c r="C11" s="553" t="s">
        <v>131</v>
      </c>
      <c r="D11" s="566">
        <v>0</v>
      </c>
      <c r="E11" s="425">
        <v>0</v>
      </c>
      <c r="F11" s="567">
        <v>0</v>
      </c>
      <c r="G11" s="568">
        <v>0</v>
      </c>
      <c r="H11" s="568">
        <v>0</v>
      </c>
      <c r="I11" s="569">
        <v>0</v>
      </c>
      <c r="J11" s="570">
        <v>0</v>
      </c>
      <c r="K11" s="43" t="str">
        <f t="shared" si="0"/>
        <v>Weryfikacja bieżącego wiersza OK</v>
      </c>
      <c r="L11" s="62" t="str">
        <f t="shared" si="1"/>
        <v>OK</v>
      </c>
    </row>
    <row r="12" spans="1:12" s="362" customFormat="1" ht="23.25" customHeight="1" thickBot="1">
      <c r="A12" s="352"/>
      <c r="B12" s="555" t="s">
        <v>566</v>
      </c>
      <c r="C12" s="551" t="s">
        <v>964</v>
      </c>
      <c r="D12" s="107">
        <v>0</v>
      </c>
      <c r="E12" s="397">
        <v>0</v>
      </c>
      <c r="F12" s="401">
        <v>0</v>
      </c>
      <c r="G12" s="571">
        <v>0</v>
      </c>
      <c r="H12" s="571">
        <v>0</v>
      </c>
      <c r="I12" s="431">
        <v>0</v>
      </c>
      <c r="J12" s="571">
        <v>0</v>
      </c>
      <c r="K12" s="43" t="str">
        <f t="shared" si="0"/>
        <v>Weryfikacja bieżącego wiersza OK</v>
      </c>
      <c r="L12" s="62" t="str">
        <f t="shared" si="1"/>
        <v>OK</v>
      </c>
    </row>
    <row r="13" spans="1:12" ht="14.5">
      <c r="A13" s="176"/>
      <c r="B13" s="176"/>
      <c r="C13" s="374"/>
      <c r="D13" s="374"/>
      <c r="E13" s="176"/>
      <c r="F13" s="176"/>
      <c r="G13" s="176"/>
      <c r="H13" s="177"/>
      <c r="I13" s="176"/>
      <c r="J13" s="176"/>
    </row>
    <row r="14" spans="1:12" ht="14.5">
      <c r="A14" s="176"/>
      <c r="B14" s="176"/>
      <c r="C14" s="176" t="s">
        <v>1758</v>
      </c>
      <c r="D14" s="176"/>
      <c r="E14" s="176"/>
      <c r="F14" s="176"/>
      <c r="G14" s="176"/>
      <c r="H14" s="176"/>
      <c r="I14" s="176"/>
      <c r="J14" s="176"/>
    </row>
    <row r="15" spans="1:12" ht="14.5">
      <c r="C15" s="543" t="s">
        <v>566</v>
      </c>
      <c r="D15" s="62" t="str">
        <f>IF(D12="","",IF(ROUND(SUM(D7+D8-D9-D10+D11),2)=ROUND(D12,2),"OK","Błąd sumy częściowej"))</f>
        <v>OK</v>
      </c>
      <c r="E15" s="62" t="str">
        <f t="shared" ref="E15:J15" si="2">IF(E12="","",IF(ROUND(SUM(E7+E8-E9-E10+E11),2)=ROUND(E12,2),"OK","Błąd sumy częściowej"))</f>
        <v>OK</v>
      </c>
      <c r="F15" s="62" t="str">
        <f t="shared" si="2"/>
        <v>OK</v>
      </c>
      <c r="G15" s="62" t="str">
        <f t="shared" si="2"/>
        <v>OK</v>
      </c>
      <c r="H15" s="62" t="str">
        <f t="shared" si="2"/>
        <v>OK</v>
      </c>
      <c r="I15" s="62" t="str">
        <f t="shared" si="2"/>
        <v>OK</v>
      </c>
      <c r="J15" s="62" t="str">
        <f t="shared" si="2"/>
        <v>OK</v>
      </c>
    </row>
    <row r="16" spans="1:12" ht="14.5">
      <c r="C16" s="543" t="s">
        <v>1759</v>
      </c>
      <c r="D16" s="62" t="str">
        <f>IF(COUNTBLANK(K7:K12)=6,"",IF(AND(COUNTIF(K7:K12,"Weryfikacja bieżącego wiersza OK")=6,COUNTIF(L7:L12,"OK")=6,COUNTIF(D15:J15,"OK")=7),"Arkusz jest zwalidowany poprawnie","Arkusz jest niepoprawny"))</f>
        <v>Arkusz jest zwalidowany poprawnie</v>
      </c>
    </row>
  </sheetData>
  <sheetProtection algorithmName="SHA-512" hashValue="7QPFuRMHTjfYvA+fMOQM5Mf2EjcCqDfLhgBxQLREUGGhdUBuN5vaZChKpMMRDpo0n/V9wbxsgYPvkl8rLkIbww==" saltValue="NqthZOE6AfXP/bzXdgEbQA==" spinCount="100000" sheet="1" objects="1" scenarios="1"/>
  <mergeCells count="7">
    <mergeCell ref="I4:I5"/>
    <mergeCell ref="J4:J5"/>
    <mergeCell ref="B4:C6"/>
    <mergeCell ref="E4:F4"/>
    <mergeCell ref="G4:G5"/>
    <mergeCell ref="H4:H5"/>
    <mergeCell ref="D4:D5"/>
  </mergeCells>
  <conditionalFormatting sqref="K7">
    <cfRule type="containsText" dxfId="183" priority="12" operator="containsText" text="Należy">
      <formula>NOT(ISERROR(SEARCH("Należy",K7)))</formula>
    </cfRule>
    <cfRule type="containsText" dxfId="182" priority="13" operator="containsText" text="Weryfikacja bieżącego wiersza OK">
      <formula>NOT(ISERROR(SEARCH("Weryfikacja bieżącego wiersza OK",K7)))</formula>
    </cfRule>
  </conditionalFormatting>
  <conditionalFormatting sqref="K8:K12">
    <cfRule type="containsText" dxfId="181" priority="10" operator="containsText" text="Należy">
      <formula>NOT(ISERROR(SEARCH("Należy",K8)))</formula>
    </cfRule>
    <cfRule type="containsText" dxfId="180" priority="11" operator="containsText" text="Weryfikacja bieżącego wiersza OK">
      <formula>NOT(ISERROR(SEARCH("Weryfikacja bieżącego wiersza OK",K8)))</formula>
    </cfRule>
  </conditionalFormatting>
  <conditionalFormatting sqref="D15:J15">
    <cfRule type="containsText" dxfId="179" priority="9" operator="containsText" text="OK">
      <formula>NOT(ISERROR(SEARCH("OK",D15)))</formula>
    </cfRule>
  </conditionalFormatting>
  <conditionalFormatting sqref="L7:L12">
    <cfRule type="containsText" dxfId="178" priority="2" operator="containsText" text="OK">
      <formula>NOT(ISERROR(SEARCH("OK",L7)))</formula>
    </cfRule>
  </conditionalFormatting>
  <conditionalFormatting sqref="D16">
    <cfRule type="containsText" dxfId="177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4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7"/>
  <dimension ref="B1:J29"/>
  <sheetViews>
    <sheetView zoomScaleNormal="100" zoomScaleSheetLayoutView="100" workbookViewId="0">
      <selection activeCell="D6" sqref="D6:H14"/>
    </sheetView>
  </sheetViews>
  <sheetFormatPr defaultColWidth="8.7265625" defaultRowHeight="14.5"/>
  <cols>
    <col min="1" max="1" width="9.1796875" style="43" customWidth="1"/>
    <col min="2" max="2" width="11.54296875" style="43" customWidth="1"/>
    <col min="3" max="3" width="44.26953125" style="43" customWidth="1"/>
    <col min="4" max="4" width="23.453125" style="43" customWidth="1"/>
    <col min="5" max="5" width="23.81640625" style="43" customWidth="1"/>
    <col min="6" max="7" width="21.453125" style="43" customWidth="1"/>
    <col min="8" max="8" width="23.54296875" style="43" customWidth="1"/>
    <col min="9" max="9" width="51.54296875" style="43" customWidth="1"/>
    <col min="10" max="10" width="28.453125" style="43" customWidth="1"/>
    <col min="11" max="16384" width="8.7265625" style="43"/>
  </cols>
  <sheetData>
    <row r="1" spans="2:10">
      <c r="B1" s="39" t="s">
        <v>8</v>
      </c>
      <c r="C1" s="38"/>
      <c r="D1" s="38"/>
      <c r="E1" s="38"/>
      <c r="F1" s="38"/>
      <c r="G1" s="38"/>
      <c r="H1" s="38"/>
    </row>
    <row r="2" spans="2:10">
      <c r="B2" s="38" t="s">
        <v>1996</v>
      </c>
      <c r="C2" s="38"/>
      <c r="D2" s="38"/>
      <c r="E2" s="38"/>
      <c r="F2" s="38"/>
      <c r="G2" s="38"/>
      <c r="H2" s="38"/>
    </row>
    <row r="3" spans="2:10" ht="18.75" customHeight="1" thickBot="1">
      <c r="B3" s="38"/>
      <c r="C3" s="38"/>
      <c r="D3" s="38"/>
      <c r="E3" s="38"/>
      <c r="F3" s="38"/>
      <c r="G3" s="38"/>
      <c r="H3" s="38"/>
    </row>
    <row r="4" spans="2:10" ht="42" customHeight="1" thickBot="1">
      <c r="B4" s="1250"/>
      <c r="C4" s="1251"/>
      <c r="D4" s="572" t="s">
        <v>141</v>
      </c>
      <c r="E4" s="325" t="s">
        <v>140</v>
      </c>
      <c r="F4" s="325" t="s">
        <v>47</v>
      </c>
      <c r="G4" s="325" t="s">
        <v>88</v>
      </c>
      <c r="H4" s="573" t="s">
        <v>1515</v>
      </c>
    </row>
    <row r="5" spans="2:10" ht="18.75" customHeight="1" thickBot="1">
      <c r="B5" s="1252"/>
      <c r="C5" s="1253"/>
      <c r="D5" s="574" t="s">
        <v>777</v>
      </c>
      <c r="E5" s="575" t="s">
        <v>778</v>
      </c>
      <c r="F5" s="575" t="s">
        <v>779</v>
      </c>
      <c r="G5" s="575" t="s">
        <v>780</v>
      </c>
      <c r="H5" s="576" t="s">
        <v>781</v>
      </c>
      <c r="J5" s="43" t="s">
        <v>1758</v>
      </c>
    </row>
    <row r="6" spans="2:10" ht="27" customHeight="1">
      <c r="B6" s="577" t="s">
        <v>1468</v>
      </c>
      <c r="C6" s="578" t="s">
        <v>132</v>
      </c>
      <c r="D6" s="583">
        <v>0</v>
      </c>
      <c r="E6" s="417">
        <v>0</v>
      </c>
      <c r="F6" s="417">
        <v>0</v>
      </c>
      <c r="G6" s="417">
        <v>0</v>
      </c>
      <c r="H6" s="584">
        <v>0</v>
      </c>
      <c r="I6" s="43" t="str">
        <f>IF(COUNTBLANK(D6:H6)=5,"",IF(AND(COUNTBLANK(D6:H6)=0,COUNT(D6:H6)=5), "Weryfikacja bieżącego wiersza OK", "Należy wypełnić wszystkie pola w bieżącym wierszu"))</f>
        <v>Weryfikacja bieżącego wiersza OK</v>
      </c>
      <c r="J6" s="62" t="str">
        <f>IF(H6="","",IF(ROUND(SUM(D6:G6),2)=ROUND(H6,2),"OK","Błąd sumy częściowej"))</f>
        <v>OK</v>
      </c>
    </row>
    <row r="7" spans="2:10" ht="19.5" customHeight="1">
      <c r="B7" s="579" t="s">
        <v>1469</v>
      </c>
      <c r="C7" s="580" t="s">
        <v>128</v>
      </c>
      <c r="D7" s="424">
        <v>0</v>
      </c>
      <c r="E7" s="383">
        <v>0</v>
      </c>
      <c r="F7" s="383">
        <v>0</v>
      </c>
      <c r="G7" s="383">
        <v>0</v>
      </c>
      <c r="H7" s="387">
        <v>0</v>
      </c>
      <c r="I7" s="43" t="str">
        <f>IF(COUNTBLANK(D7:H7)=5,"",IF(AND(COUNTBLANK(D7:H7)=0,COUNT(D7:H7)=5), "Weryfikacja bieżącego wiersza OK", "Należy wypełnić wszystkie pola w bieżącym wierszu"))</f>
        <v>Weryfikacja bieżącego wiersza OK</v>
      </c>
      <c r="J7" s="62" t="str">
        <f t="shared" ref="J7:J13" si="0">IF(H7="","",IF(ROUND(SUM(D7:G7),2)=ROUND(H7,2),"OK","Błąd sumy częściowej"))</f>
        <v>OK</v>
      </c>
    </row>
    <row r="8" spans="2:10" ht="19.5" customHeight="1">
      <c r="B8" s="579" t="s">
        <v>1470</v>
      </c>
      <c r="C8" s="580" t="s">
        <v>142</v>
      </c>
      <c r="D8" s="424">
        <v>0</v>
      </c>
      <c r="E8" s="585"/>
      <c r="F8" s="585"/>
      <c r="G8" s="383">
        <v>0</v>
      </c>
      <c r="H8" s="387">
        <v>0</v>
      </c>
      <c r="I8" s="43" t="str">
        <f>IF(COUNTBLANK(G8:H8)=2,"",IF(AND(COUNTBLANK(G8:H8)=0,COUNT(G8:H8)=2), "Weryfikacja bieżącego wiersza OK", "Należy wypełnić wszystkie pola w bieżącym wierszu"))</f>
        <v>Weryfikacja bieżącego wiersza OK</v>
      </c>
      <c r="J8" s="62" t="str">
        <f t="shared" si="0"/>
        <v>OK</v>
      </c>
    </row>
    <row r="9" spans="2:10" ht="19.5" customHeight="1">
      <c r="B9" s="579" t="s">
        <v>1471</v>
      </c>
      <c r="C9" s="580" t="s">
        <v>1048</v>
      </c>
      <c r="D9" s="586"/>
      <c r="E9" s="585"/>
      <c r="F9" s="383">
        <v>0</v>
      </c>
      <c r="G9" s="383">
        <v>0</v>
      </c>
      <c r="H9" s="520">
        <v>0</v>
      </c>
      <c r="I9" s="43" t="str">
        <f>IF(COUNTBLANK(F9:H9)=3,"",IF(AND(COUNTBLANK(F9:H9)=0,COUNT(F9:H9)=3), "Weryfikacja bieżącego wiersza OK", "Należy wypełnić wszystkie pola w bieżącym wierszu"))</f>
        <v>Weryfikacja bieżącego wiersza OK</v>
      </c>
      <c r="J9" s="62" t="str">
        <f t="shared" si="0"/>
        <v>OK</v>
      </c>
    </row>
    <row r="10" spans="2:10" ht="19.5" customHeight="1">
      <c r="B10" s="579" t="s">
        <v>1472</v>
      </c>
      <c r="C10" s="580" t="s">
        <v>1049</v>
      </c>
      <c r="D10" s="428">
        <v>0</v>
      </c>
      <c r="E10" s="587">
        <v>0</v>
      </c>
      <c r="F10" s="587">
        <v>0</v>
      </c>
      <c r="G10" s="587">
        <v>0</v>
      </c>
      <c r="H10" s="520">
        <v>0</v>
      </c>
      <c r="I10" s="43" t="str">
        <f t="shared" ref="I10:I14" si="1">IF(COUNTBLANK(D10:H10)=5,"",IF(AND(COUNTBLANK(D10:H10)=0,COUNT(D10:H10)=5), "Weryfikacja bieżącego wiersza OK", "Należy wypełnić wszystkie pola w bieżącym wierszu"))</f>
        <v>Weryfikacja bieżącego wiersza OK</v>
      </c>
      <c r="J10" s="62" t="str">
        <f t="shared" si="0"/>
        <v>OK</v>
      </c>
    </row>
    <row r="11" spans="2:10" ht="19.5" customHeight="1">
      <c r="B11" s="579" t="s">
        <v>1473</v>
      </c>
      <c r="C11" s="580" t="s">
        <v>1050</v>
      </c>
      <c r="D11" s="428">
        <v>0</v>
      </c>
      <c r="E11" s="587">
        <v>0</v>
      </c>
      <c r="F11" s="587">
        <v>0</v>
      </c>
      <c r="G11" s="587">
        <v>0</v>
      </c>
      <c r="H11" s="520">
        <v>0</v>
      </c>
      <c r="I11" s="43" t="str">
        <f t="shared" si="1"/>
        <v>Weryfikacja bieżącego wiersza OK</v>
      </c>
      <c r="J11" s="62" t="str">
        <f>IF(H11="","",IF(ROUND(SUM(D11:G11),2)=ROUND(H11,2),"OK","Błąd sumy częściowej"))</f>
        <v>OK</v>
      </c>
    </row>
    <row r="12" spans="2:10" ht="19.5" customHeight="1">
      <c r="B12" s="579" t="s">
        <v>1474</v>
      </c>
      <c r="C12" s="580" t="s">
        <v>1516</v>
      </c>
      <c r="D12" s="428">
        <v>0</v>
      </c>
      <c r="E12" s="587">
        <v>0</v>
      </c>
      <c r="F12" s="587">
        <v>0</v>
      </c>
      <c r="G12" s="587">
        <v>0</v>
      </c>
      <c r="H12" s="520">
        <v>0</v>
      </c>
      <c r="I12" s="43" t="str">
        <f t="shared" si="1"/>
        <v>Weryfikacja bieżącego wiersza OK</v>
      </c>
      <c r="J12" s="62" t="str">
        <f t="shared" si="0"/>
        <v>OK</v>
      </c>
    </row>
    <row r="13" spans="2:10" ht="19.5" customHeight="1">
      <c r="B13" s="579" t="s">
        <v>1475</v>
      </c>
      <c r="C13" s="580" t="s">
        <v>1051</v>
      </c>
      <c r="D13" s="428">
        <v>0</v>
      </c>
      <c r="E13" s="587">
        <v>0</v>
      </c>
      <c r="F13" s="587">
        <v>0</v>
      </c>
      <c r="G13" s="587">
        <v>0</v>
      </c>
      <c r="H13" s="520">
        <v>0</v>
      </c>
      <c r="I13" s="43" t="str">
        <f t="shared" si="1"/>
        <v>Weryfikacja bieżącego wiersza OK</v>
      </c>
      <c r="J13" s="62" t="str">
        <f t="shared" si="0"/>
        <v>OK</v>
      </c>
    </row>
    <row r="14" spans="2:10" ht="29.25" customHeight="1" thickBot="1">
      <c r="B14" s="581" t="s">
        <v>1476</v>
      </c>
      <c r="C14" s="582" t="s">
        <v>1517</v>
      </c>
      <c r="D14" s="588">
        <v>0</v>
      </c>
      <c r="E14" s="588">
        <v>0</v>
      </c>
      <c r="F14" s="588">
        <v>0</v>
      </c>
      <c r="G14" s="588">
        <v>0</v>
      </c>
      <c r="H14" s="589">
        <v>0</v>
      </c>
      <c r="I14" s="43" t="str">
        <f t="shared" si="1"/>
        <v>Weryfikacja bieżącego wiersza OK</v>
      </c>
      <c r="J14" s="62" t="str">
        <f>IF(H14="","",IF(ROUND(SUM(D14:G14),2)=ROUND(H14,2),"OK","Błąd sumy częściowej"))</f>
        <v>OK</v>
      </c>
    </row>
    <row r="15" spans="2:10" ht="18.75" customHeight="1">
      <c r="B15" s="38"/>
      <c r="C15" s="38"/>
      <c r="D15" s="38"/>
      <c r="E15" s="38"/>
      <c r="F15" s="38"/>
      <c r="G15" s="38"/>
      <c r="H15" s="38"/>
    </row>
    <row r="16" spans="2:10" ht="18.75" customHeight="1">
      <c r="C16" s="38" t="s">
        <v>1758</v>
      </c>
      <c r="D16" s="38"/>
      <c r="E16" s="38"/>
      <c r="F16" s="38"/>
      <c r="G16" s="38"/>
      <c r="H16" s="38"/>
    </row>
    <row r="17" spans="3:8" ht="18.75" customHeight="1">
      <c r="C17" s="38" t="s">
        <v>1468</v>
      </c>
      <c r="D17" s="62" t="str">
        <f>IF(D14="","",IF(ROUND(SUM(D6+D7+D8+D10+D11+D12+D13),2)=ROUND(D14,2),"OK","Błąd sumy częściowej"))</f>
        <v>OK</v>
      </c>
      <c r="E17" s="62" t="str">
        <f>IF(E14="","",IF(ROUND(SUM(E6+E7+E10+E11+E12+E13),2)=ROUND(E14,2),"OK","Błąd sumy częściowej"))</f>
        <v>OK</v>
      </c>
      <c r="F17" s="62" t="str">
        <f>IF(F14="","",IF(ROUND(SUM(F6+F7+F9+F10+F11+F12+F13),2)=ROUND(F14,2),"OK","Błąd sumy częściowej"))</f>
        <v>OK</v>
      </c>
      <c r="G17" s="62" t="str">
        <f>IF(G14="","",IF(ROUND(SUM(G6:G13),2)=ROUND(G14,2),"OK","Błąd sumy częściowej"))</f>
        <v>OK</v>
      </c>
      <c r="H17" s="62" t="str">
        <f>IF(H14="","",IF(ROUND(SUM(H6:H13),2)=ROUND(H14,2),"OK","Błąd sumy częściowej"))</f>
        <v>OK</v>
      </c>
    </row>
    <row r="18" spans="3:8" ht="35.25" customHeight="1">
      <c r="C18" s="43" t="s">
        <v>1759</v>
      </c>
      <c r="D18" s="62" t="str">
        <f>IF(COUNTBLANK(I6:I14)=9,"",IF(AND(COUNTIF(I6:I14,"Weryfikacja bieżącego wiersza OK")=9,COUNTIF(J6:J14,"OK")=9,COUNTIF(D17:H17,"OK")=5),"Arkusz jest zwalidowany poprawnie","Arkusz jest niepoprawny"))</f>
        <v>Arkusz jest zwalidowany poprawnie</v>
      </c>
      <c r="E18" s="38"/>
      <c r="F18" s="452"/>
      <c r="G18" s="452"/>
      <c r="H18" s="38"/>
    </row>
    <row r="19" spans="3:8" ht="27" customHeight="1">
      <c r="E19" s="38"/>
      <c r="F19" s="38"/>
      <c r="G19" s="38"/>
      <c r="H19" s="38"/>
    </row>
    <row r="20" spans="3:8" ht="43.5" customHeight="1">
      <c r="E20" s="38"/>
      <c r="F20" s="38"/>
      <c r="G20" s="38"/>
      <c r="H20" s="38"/>
    </row>
    <row r="21" spans="3:8" ht="43.5" customHeight="1">
      <c r="E21" s="38"/>
      <c r="F21" s="38"/>
      <c r="G21" s="38"/>
      <c r="H21" s="38"/>
    </row>
    <row r="22" spans="3:8" ht="36.75" customHeight="1">
      <c r="E22" s="38"/>
      <c r="F22" s="38"/>
      <c r="G22" s="38"/>
      <c r="H22" s="38"/>
    </row>
    <row r="23" spans="3:8" ht="43.5" customHeight="1">
      <c r="E23" s="38"/>
      <c r="F23" s="38"/>
      <c r="G23" s="38"/>
      <c r="H23" s="38"/>
    </row>
    <row r="24" spans="3:8" ht="43.5" customHeight="1">
      <c r="E24" s="38"/>
      <c r="F24" s="38"/>
      <c r="G24" s="38"/>
      <c r="H24" s="38"/>
    </row>
    <row r="25" spans="3:8" ht="43.5" customHeight="1">
      <c r="E25" s="38"/>
      <c r="F25" s="38"/>
      <c r="G25" s="38"/>
      <c r="H25" s="38"/>
    </row>
    <row r="26" spans="3:8" ht="50.25" customHeight="1">
      <c r="E26" s="38"/>
      <c r="F26" s="38"/>
      <c r="G26" s="38"/>
      <c r="H26" s="38"/>
    </row>
    <row r="27" spans="3:8" ht="43.5" customHeight="1">
      <c r="E27" s="38"/>
      <c r="F27" s="38"/>
      <c r="G27" s="38"/>
      <c r="H27" s="38"/>
    </row>
    <row r="28" spans="3:8" ht="24.75" customHeight="1">
      <c r="E28" s="38"/>
      <c r="F28" s="38"/>
      <c r="G28" s="38"/>
      <c r="H28" s="38"/>
    </row>
    <row r="29" spans="3:8" ht="50.25" customHeight="1">
      <c r="E29" s="38"/>
      <c r="F29" s="38"/>
      <c r="G29" s="38"/>
      <c r="H29" s="38"/>
    </row>
  </sheetData>
  <sheetProtection algorithmName="SHA-512" hashValue="VFo1WfaF+SyPMO95wMekRPwVU4TdNX+J8CPi8w/vhpK6anhUkH/3uhigpbHj3s8G3vmhJSN159Pk7LxugR8YIA==" saltValue="t7Fs2r6b4JlRQbkVqsRQQA==" spinCount="100000" sheet="1" objects="1" scenarios="1"/>
  <mergeCells count="1">
    <mergeCell ref="B4:C5"/>
  </mergeCells>
  <conditionalFormatting sqref="I6">
    <cfRule type="containsText" dxfId="176" priority="10" operator="containsText" text="Należy">
      <formula>NOT(ISERROR(SEARCH("Należy",I6)))</formula>
    </cfRule>
    <cfRule type="containsText" dxfId="175" priority="11" operator="containsText" text="Weryfikacja bieżącego wiersza OK">
      <formula>NOT(ISERROR(SEARCH("Weryfikacja bieżącego wiersza OK",I6)))</formula>
    </cfRule>
  </conditionalFormatting>
  <conditionalFormatting sqref="I7:I14">
    <cfRule type="containsText" dxfId="174" priority="8" operator="containsText" text="Należy">
      <formula>NOT(ISERROR(SEARCH("Należy",I7)))</formula>
    </cfRule>
    <cfRule type="containsText" dxfId="173" priority="9" operator="containsText" text="Weryfikacja bieżącego wiersza OK">
      <formula>NOT(ISERROR(SEARCH("Weryfikacja bieżącego wiersza OK",I7)))</formula>
    </cfRule>
  </conditionalFormatting>
  <conditionalFormatting sqref="D17:H17">
    <cfRule type="containsText" dxfId="172" priority="7" operator="containsText" text="OK">
      <formula>NOT(ISERROR(SEARCH("OK",D17)))</formula>
    </cfRule>
  </conditionalFormatting>
  <conditionalFormatting sqref="J6:J14">
    <cfRule type="containsText" dxfId="171" priority="2" operator="containsText" text="OK">
      <formula>NOT(ISERROR(SEARCH("OK",J6)))</formula>
    </cfRule>
  </conditionalFormatting>
  <conditionalFormatting sqref="D18">
    <cfRule type="containsText" dxfId="170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8"/>
  <dimension ref="B1:H21"/>
  <sheetViews>
    <sheetView topLeftCell="A5" zoomScaleNormal="100" workbookViewId="0">
      <selection activeCell="D6" sqref="D6:F16"/>
    </sheetView>
  </sheetViews>
  <sheetFormatPr defaultColWidth="8.7265625" defaultRowHeight="14.5"/>
  <cols>
    <col min="1" max="1" width="8.7265625" style="43"/>
    <col min="2" max="2" width="10.7265625" style="43" customWidth="1"/>
    <col min="3" max="3" width="77" style="43" customWidth="1"/>
    <col min="4" max="6" width="13.54296875" style="43" customWidth="1"/>
    <col min="7" max="7" width="48.81640625" style="43" customWidth="1"/>
    <col min="8" max="16384" width="8.7265625" style="43"/>
  </cols>
  <sheetData>
    <row r="1" spans="2:8">
      <c r="B1" s="39" t="s">
        <v>8</v>
      </c>
    </row>
    <row r="2" spans="2:8">
      <c r="B2" s="590" t="s">
        <v>1997</v>
      </c>
      <c r="C2" s="38"/>
      <c r="D2" s="38"/>
    </row>
    <row r="3" spans="2:8" ht="15" thickBot="1">
      <c r="B3" s="38"/>
      <c r="C3" s="38"/>
      <c r="D3" s="38"/>
    </row>
    <row r="4" spans="2:8" ht="44" thickBot="1">
      <c r="B4" s="1185"/>
      <c r="C4" s="1254"/>
      <c r="D4" s="591" t="s">
        <v>1052</v>
      </c>
      <c r="E4" s="591" t="s">
        <v>88</v>
      </c>
      <c r="F4" s="591" t="s">
        <v>1053</v>
      </c>
    </row>
    <row r="5" spans="2:8" ht="15" thickBot="1">
      <c r="B5" s="1211"/>
      <c r="C5" s="1212"/>
      <c r="D5" s="592" t="s">
        <v>777</v>
      </c>
      <c r="E5" s="592" t="s">
        <v>778</v>
      </c>
      <c r="F5" s="592" t="s">
        <v>779</v>
      </c>
      <c r="H5" s="43" t="s">
        <v>1758</v>
      </c>
    </row>
    <row r="6" spans="2:8" ht="15" thickBot="1">
      <c r="B6" s="593" t="s">
        <v>1477</v>
      </c>
      <c r="C6" s="594" t="s">
        <v>238</v>
      </c>
      <c r="D6" s="571">
        <v>0</v>
      </c>
      <c r="E6" s="571">
        <v>0</v>
      </c>
      <c r="F6" s="571">
        <v>0</v>
      </c>
      <c r="G6" s="43" t="str">
        <f>IF(COUNTBLANK(D6:F6)=3,"",IF(AND(COUNTBLANK(D6:F6)=0,COUNT(D6:F6)=3), "Weryfikacja bieżącego wiersza OK", "Należy wypełnić wszystkie pola w bieżącym wierszu"))</f>
        <v>Weryfikacja bieżącego wiersza OK</v>
      </c>
      <c r="H6" s="62" t="str">
        <f>IF(F6="","",IF(ROUND(SUM(D6+E6),2)=ROUND(F6,2),"OK","Błąd sumy częściowej"))</f>
        <v>OK</v>
      </c>
    </row>
    <row r="7" spans="2:8" ht="29">
      <c r="B7" s="595" t="s">
        <v>1478</v>
      </c>
      <c r="C7" s="596" t="s">
        <v>248</v>
      </c>
      <c r="D7" s="381">
        <v>0</v>
      </c>
      <c r="E7" s="381">
        <v>0</v>
      </c>
      <c r="F7" s="381">
        <v>0</v>
      </c>
      <c r="G7" s="43" t="str">
        <f t="shared" ref="G7:G16" si="0">IF(COUNTBLANK(D7:F7)=3,"",IF(AND(COUNTBLANK(D7:F7)=0,COUNT(D7:F7)=3), "Weryfikacja bieżącego wiersza OK", "Należy wypełnić wszystkie pola w bieżącym wierszu"))</f>
        <v>Weryfikacja bieżącego wiersza OK</v>
      </c>
      <c r="H7" s="62" t="str">
        <f t="shared" ref="H7:H16" si="1">IF(F7="","",IF(ROUND(SUM(D7+E7),2)=ROUND(F7,2),"OK","Błąd sumy częściowej"))</f>
        <v>OK</v>
      </c>
    </row>
    <row r="8" spans="2:8">
      <c r="B8" s="597" t="s">
        <v>1479</v>
      </c>
      <c r="C8" s="553" t="s">
        <v>147</v>
      </c>
      <c r="D8" s="387">
        <v>0</v>
      </c>
      <c r="E8" s="387">
        <v>0</v>
      </c>
      <c r="F8" s="387">
        <v>0</v>
      </c>
      <c r="G8" s="43" t="str">
        <f t="shared" si="0"/>
        <v>Weryfikacja bieżącego wiersza OK</v>
      </c>
      <c r="H8" s="62" t="str">
        <f t="shared" si="1"/>
        <v>OK</v>
      </c>
    </row>
    <row r="9" spans="2:8">
      <c r="B9" s="597" t="s">
        <v>1480</v>
      </c>
      <c r="C9" s="553" t="s">
        <v>1054</v>
      </c>
      <c r="D9" s="387">
        <v>0</v>
      </c>
      <c r="E9" s="387">
        <v>0</v>
      </c>
      <c r="F9" s="387">
        <v>0</v>
      </c>
      <c r="G9" s="43" t="str">
        <f t="shared" si="0"/>
        <v>Weryfikacja bieżącego wiersza OK</v>
      </c>
      <c r="H9" s="62" t="str">
        <f t="shared" si="1"/>
        <v>OK</v>
      </c>
    </row>
    <row r="10" spans="2:8">
      <c r="B10" s="597" t="s">
        <v>1481</v>
      </c>
      <c r="C10" s="553" t="s">
        <v>148</v>
      </c>
      <c r="D10" s="387">
        <v>0</v>
      </c>
      <c r="E10" s="387">
        <v>0</v>
      </c>
      <c r="F10" s="387">
        <v>0</v>
      </c>
      <c r="G10" s="43" t="str">
        <f t="shared" si="0"/>
        <v>Weryfikacja bieżącego wiersza OK</v>
      </c>
      <c r="H10" s="62" t="str">
        <f t="shared" si="1"/>
        <v>OK</v>
      </c>
    </row>
    <row r="11" spans="2:8" ht="29">
      <c r="B11" s="597" t="s">
        <v>1482</v>
      </c>
      <c r="C11" s="553" t="s">
        <v>149</v>
      </c>
      <c r="D11" s="387">
        <v>0</v>
      </c>
      <c r="E11" s="387">
        <v>0</v>
      </c>
      <c r="F11" s="387">
        <v>0</v>
      </c>
      <c r="G11" s="43" t="str">
        <f t="shared" si="0"/>
        <v>Weryfikacja bieżącego wiersza OK</v>
      </c>
      <c r="H11" s="62" t="str">
        <f t="shared" si="1"/>
        <v>OK</v>
      </c>
    </row>
    <row r="12" spans="2:8" ht="29">
      <c r="B12" s="597" t="s">
        <v>1483</v>
      </c>
      <c r="C12" s="553" t="s">
        <v>150</v>
      </c>
      <c r="D12" s="387">
        <v>0</v>
      </c>
      <c r="E12" s="387">
        <v>0</v>
      </c>
      <c r="F12" s="387">
        <v>0</v>
      </c>
      <c r="G12" s="43" t="str">
        <f t="shared" si="0"/>
        <v>Weryfikacja bieżącego wiersza OK</v>
      </c>
      <c r="H12" s="62" t="str">
        <f t="shared" si="1"/>
        <v>OK</v>
      </c>
    </row>
    <row r="13" spans="2:8" ht="29">
      <c r="B13" s="597" t="s">
        <v>1484</v>
      </c>
      <c r="C13" s="553" t="s">
        <v>151</v>
      </c>
      <c r="D13" s="387">
        <v>0</v>
      </c>
      <c r="E13" s="387">
        <v>0</v>
      </c>
      <c r="F13" s="387">
        <v>0</v>
      </c>
      <c r="G13" s="43" t="str">
        <f t="shared" si="0"/>
        <v>Weryfikacja bieżącego wiersza OK</v>
      </c>
      <c r="H13" s="62" t="str">
        <f t="shared" si="1"/>
        <v>OK</v>
      </c>
    </row>
    <row r="14" spans="2:8">
      <c r="B14" s="597" t="s">
        <v>1485</v>
      </c>
      <c r="C14" s="553" t="s">
        <v>152</v>
      </c>
      <c r="D14" s="387">
        <v>0</v>
      </c>
      <c r="E14" s="387">
        <v>0</v>
      </c>
      <c r="F14" s="387">
        <v>0</v>
      </c>
      <c r="G14" s="43" t="str">
        <f t="shared" si="0"/>
        <v>Weryfikacja bieżącego wiersza OK</v>
      </c>
      <c r="H14" s="62" t="str">
        <f t="shared" si="1"/>
        <v>OK</v>
      </c>
    </row>
    <row r="15" spans="2:8" ht="15" thickBot="1">
      <c r="B15" s="597" t="s">
        <v>1486</v>
      </c>
      <c r="C15" s="553" t="s">
        <v>1055</v>
      </c>
      <c r="D15" s="520">
        <v>0</v>
      </c>
      <c r="E15" s="520">
        <v>0</v>
      </c>
      <c r="F15" s="520">
        <v>0</v>
      </c>
      <c r="G15" s="43" t="str">
        <f t="shared" si="0"/>
        <v>Weryfikacja bieżącego wiersza OK</v>
      </c>
      <c r="H15" s="62" t="str">
        <f t="shared" si="1"/>
        <v>OK</v>
      </c>
    </row>
    <row r="16" spans="2:8" ht="29.5" thickBot="1">
      <c r="B16" s="593" t="s">
        <v>1487</v>
      </c>
      <c r="C16" s="594" t="s">
        <v>144</v>
      </c>
      <c r="D16" s="571">
        <v>0</v>
      </c>
      <c r="E16" s="571">
        <v>0</v>
      </c>
      <c r="F16" s="571">
        <v>0</v>
      </c>
      <c r="G16" s="43" t="str">
        <f t="shared" si="0"/>
        <v>Weryfikacja bieżącego wiersza OK</v>
      </c>
      <c r="H16" s="62" t="str">
        <f t="shared" si="1"/>
        <v>OK</v>
      </c>
    </row>
    <row r="18" spans="3:6">
      <c r="C18" s="38" t="s">
        <v>1758</v>
      </c>
      <c r="D18" s="38"/>
      <c r="E18" s="38"/>
      <c r="F18" s="38"/>
    </row>
    <row r="19" spans="3:6">
      <c r="C19" s="38" t="s">
        <v>1478</v>
      </c>
      <c r="D19" s="62" t="str">
        <f>IF(D7="","",IF(ROUND(SUM(D8:D15),2)=ROUND(D7,2),"OK","Błąd sumy częściowej"))</f>
        <v>OK</v>
      </c>
      <c r="E19" s="62" t="str">
        <f t="shared" ref="E19:F19" si="2">IF(E7="","",IF(ROUND(SUM(E8:E15),2)=ROUND(E7,2),"OK","Błąd sumy częściowej"))</f>
        <v>OK</v>
      </c>
      <c r="F19" s="62" t="str">
        <f t="shared" si="2"/>
        <v>OK</v>
      </c>
    </row>
    <row r="20" spans="3:6">
      <c r="C20" s="38" t="s">
        <v>1487</v>
      </c>
      <c r="D20" s="62" t="str">
        <f>IF(D16="","",IF(ROUND(SUM(D6-D7),2)=ROUND(D16,2),"OK","Błąd sumy częściowej"))</f>
        <v>OK</v>
      </c>
      <c r="E20" s="62" t="str">
        <f>IF(E16="","",IF(ROUND(SUM(E6-E7),2)=ROUND(E16,2),"OK","Błąd sumy częściowej"))</f>
        <v>OK</v>
      </c>
      <c r="F20" s="62" t="str">
        <f t="shared" ref="F20" si="3">IF(F16="","",IF(ROUND(SUM(F6-F7),2)=ROUND(F16,2),"OK","Błąd sumy częściowej"))</f>
        <v>OK</v>
      </c>
    </row>
    <row r="21" spans="3:6">
      <c r="C21" s="43" t="s">
        <v>1759</v>
      </c>
      <c r="D21" s="62" t="str">
        <f>IF(COUNTBLANK(G6:G16)=11,"",IF(AND(COUNTIF(G6:G16,"Weryfikacja bieżącego wiersza OK")=11,COUNTIF(H6:H16,"OK")=11,COUNTIF(D19:F20,"OK")=6),"Arkusz jest zwalidowany poprawnie","Arkusz jest niepoprawny"))</f>
        <v>Arkusz jest zwalidowany poprawnie</v>
      </c>
    </row>
  </sheetData>
  <sheetProtection algorithmName="SHA-512" hashValue="m1tkyzHFk/PlFOujaQDgngkeXKK2Twv3wzyse5NJyyVIWzcygDAbpR2pscrORsHhVpliKznm7+9/Lygf1J9MUw==" saltValue="bIdpc90YOOnQNLTLuDVMkw==" spinCount="100000" sheet="1" objects="1" scenarios="1"/>
  <mergeCells count="1">
    <mergeCell ref="B4:C5"/>
  </mergeCells>
  <conditionalFormatting sqref="G6">
    <cfRule type="containsText" dxfId="169" priority="8" operator="containsText" text="Należy">
      <formula>NOT(ISERROR(SEARCH("Należy",G6)))</formula>
    </cfRule>
    <cfRule type="containsText" dxfId="168" priority="9" operator="containsText" text="Weryfikacja bieżącego wiersza OK">
      <formula>NOT(ISERROR(SEARCH("Weryfikacja bieżącego wiersza OK",G6)))</formula>
    </cfRule>
  </conditionalFormatting>
  <conditionalFormatting sqref="G7:G16">
    <cfRule type="containsText" dxfId="167" priority="6" operator="containsText" text="Należy">
      <formula>NOT(ISERROR(SEARCH("Należy",G7)))</formula>
    </cfRule>
    <cfRule type="containsText" dxfId="166" priority="7" operator="containsText" text="Weryfikacja bieżącego wiersza OK">
      <formula>NOT(ISERROR(SEARCH("Weryfikacja bieżącego wiersza OK",G7)))</formula>
    </cfRule>
  </conditionalFormatting>
  <conditionalFormatting sqref="D19:F19">
    <cfRule type="containsText" dxfId="165" priority="5" operator="containsText" text="OK">
      <formula>NOT(ISERROR(SEARCH("OK",D19)))</formula>
    </cfRule>
  </conditionalFormatting>
  <conditionalFormatting sqref="D20:E20">
    <cfRule type="containsText" dxfId="164" priority="4" operator="containsText" text="OK">
      <formula>NOT(ISERROR(SEARCH("OK",D20)))</formula>
    </cfRule>
  </conditionalFormatting>
  <conditionalFormatting sqref="F20">
    <cfRule type="containsText" dxfId="163" priority="3" operator="containsText" text="OK">
      <formula>NOT(ISERROR(SEARCH("OK",F20)))</formula>
    </cfRule>
  </conditionalFormatting>
  <conditionalFormatting sqref="H6:H16">
    <cfRule type="containsText" dxfId="162" priority="2" operator="containsText" text="OK">
      <formula>NOT(ISERROR(SEARCH("OK",H6)))</formula>
    </cfRule>
  </conditionalFormatting>
  <conditionalFormatting sqref="D21">
    <cfRule type="containsText" dxfId="161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BG35"/>
  <sheetViews>
    <sheetView zoomScaleNormal="100" zoomScaleSheetLayoutView="100" workbookViewId="0">
      <selection activeCell="D6" sqref="D6:D33"/>
    </sheetView>
  </sheetViews>
  <sheetFormatPr defaultColWidth="8.7265625" defaultRowHeight="14.5"/>
  <cols>
    <col min="1" max="1" width="8.7265625" style="43"/>
    <col min="2" max="2" width="12.1796875" style="43" customWidth="1"/>
    <col min="3" max="3" width="47.453125" style="43" customWidth="1"/>
    <col min="4" max="4" width="34.54296875" style="43" customWidth="1"/>
    <col min="5" max="7" width="21.7265625" style="42" customWidth="1"/>
    <col min="8" max="8" width="20.54296875" style="42" customWidth="1"/>
    <col min="9" max="9" width="17.81640625" style="42" customWidth="1"/>
    <col min="10" max="17" width="11.7265625" style="42" customWidth="1"/>
    <col min="18" max="18" width="11.81640625" style="42" customWidth="1"/>
    <col min="19" max="19" width="12.1796875" style="43" customWidth="1"/>
    <col min="20" max="20" width="9.81640625" style="43" customWidth="1"/>
    <col min="21" max="16384" width="8.7265625" style="43"/>
  </cols>
  <sheetData>
    <row r="1" spans="1:59" ht="15.5">
      <c r="A1" s="38"/>
      <c r="B1" s="39" t="s">
        <v>8</v>
      </c>
      <c r="C1" s="40"/>
      <c r="D1" s="41"/>
    </row>
    <row r="2" spans="1:59">
      <c r="A2" s="38"/>
      <c r="B2" s="38" t="s">
        <v>1499</v>
      </c>
      <c r="C2" s="38"/>
      <c r="D2" s="38"/>
      <c r="E2" s="43"/>
      <c r="F2" s="43"/>
      <c r="G2" s="43"/>
      <c r="H2" s="43"/>
      <c r="I2" s="43"/>
      <c r="J2" s="43"/>
      <c r="K2" s="43"/>
      <c r="L2" s="43"/>
      <c r="M2" s="43"/>
    </row>
    <row r="3" spans="1:59" ht="25.5" customHeight="1" thickBot="1">
      <c r="A3" s="38"/>
      <c r="B3" s="38"/>
      <c r="C3" s="38"/>
      <c r="D3" s="38"/>
      <c r="E3" s="43"/>
      <c r="F3" s="43"/>
      <c r="G3" s="43"/>
      <c r="H3" s="43"/>
      <c r="I3" s="43"/>
      <c r="J3" s="43"/>
      <c r="K3" s="43"/>
      <c r="L3" s="43"/>
      <c r="M3" s="43"/>
    </row>
    <row r="4" spans="1:59" ht="15" thickBot="1">
      <c r="A4" s="44"/>
      <c r="B4" s="1123"/>
      <c r="C4" s="1124"/>
      <c r="D4" s="45" t="s">
        <v>1495</v>
      </c>
      <c r="E4" s="43"/>
      <c r="F4" s="43"/>
      <c r="G4" s="43"/>
      <c r="H4" s="43"/>
      <c r="I4" s="43"/>
      <c r="J4" s="43"/>
      <c r="K4" s="43"/>
      <c r="L4" s="43"/>
      <c r="M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ht="15" thickBot="1">
      <c r="A5" s="38"/>
      <c r="B5" s="1125"/>
      <c r="C5" s="1126"/>
      <c r="D5" s="46" t="s">
        <v>777</v>
      </c>
      <c r="E5" s="43"/>
      <c r="F5" s="43"/>
      <c r="G5" s="43"/>
      <c r="H5" s="43"/>
      <c r="I5" s="43"/>
      <c r="J5" s="43"/>
      <c r="K5" s="43"/>
      <c r="L5" s="43"/>
      <c r="M5" s="43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1:59">
      <c r="A6" s="38"/>
      <c r="B6" s="47" t="s">
        <v>1922</v>
      </c>
      <c r="C6" s="283" t="s">
        <v>1923</v>
      </c>
      <c r="D6" s="29">
        <v>2958465</v>
      </c>
      <c r="E6" s="15" t="str">
        <f>IF(ISBLANK(D6),"","Weryfikacja wiersza OK")</f>
        <v>Weryfikacja wiersza OK</v>
      </c>
      <c r="F6" s="43"/>
      <c r="G6" s="43"/>
      <c r="H6" s="43"/>
      <c r="I6" s="43"/>
      <c r="J6" s="43"/>
      <c r="K6" s="43"/>
      <c r="L6" s="43"/>
      <c r="M6" s="43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</row>
    <row r="7" spans="1:59">
      <c r="A7" s="38"/>
      <c r="B7" s="48" t="s">
        <v>251</v>
      </c>
      <c r="C7" s="49" t="s">
        <v>221</v>
      </c>
      <c r="D7" s="30" t="s">
        <v>2000</v>
      </c>
      <c r="E7" s="15" t="str">
        <f t="shared" ref="E7:E9" si="0">IF(ISBLANK(D7),"",IF(ISTEXT(D7),"Weryfikacja wiersza OK","Wartosc w bieżącym wierszu musi być tekstem"))</f>
        <v>Weryfikacja wiersza OK</v>
      </c>
      <c r="F7" s="43"/>
      <c r="G7" s="43"/>
      <c r="H7" s="43"/>
      <c r="I7" s="43"/>
      <c r="J7" s="43"/>
      <c r="K7" s="43"/>
      <c r="L7" s="43"/>
      <c r="M7" s="43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59">
      <c r="A8" s="38"/>
      <c r="B8" s="50" t="s">
        <v>252</v>
      </c>
      <c r="C8" s="51" t="s">
        <v>1489</v>
      </c>
      <c r="D8" s="31" t="s">
        <v>2000</v>
      </c>
      <c r="E8" s="15" t="str">
        <f t="shared" si="0"/>
        <v>Weryfikacja wiersza OK</v>
      </c>
      <c r="F8" s="43"/>
      <c r="G8" s="43"/>
      <c r="H8" s="43"/>
      <c r="I8" s="43"/>
      <c r="J8" s="43"/>
      <c r="K8" s="43"/>
      <c r="L8" s="43"/>
      <c r="M8" s="43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</row>
    <row r="9" spans="1:59">
      <c r="A9" s="38"/>
      <c r="B9" s="50" t="s">
        <v>253</v>
      </c>
      <c r="C9" s="51" t="s">
        <v>211</v>
      </c>
      <c r="D9" s="31" t="s">
        <v>2000</v>
      </c>
      <c r="E9" s="15" t="str">
        <f t="shared" si="0"/>
        <v>Weryfikacja wiersza OK</v>
      </c>
      <c r="F9" s="43"/>
      <c r="G9" s="43"/>
      <c r="H9" s="43"/>
      <c r="I9" s="43"/>
      <c r="J9" s="43"/>
      <c r="K9" s="43"/>
      <c r="L9" s="43"/>
      <c r="M9" s="43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</row>
    <row r="10" spans="1:59" ht="15" customHeight="1">
      <c r="A10" s="38"/>
      <c r="B10" s="50" t="s">
        <v>939</v>
      </c>
      <c r="C10" s="51" t="s">
        <v>212</v>
      </c>
      <c r="D10" s="32">
        <v>0</v>
      </c>
      <c r="E10" s="15" t="str">
        <f t="shared" ref="E10:E17" si="1">IF(ISBLANK(D10),"",IF(ISNUMBER(D10),"Weryfikacja wiersza OK","Wartość w kolumnie a musi być liczbą"))</f>
        <v>Weryfikacja wiersza OK</v>
      </c>
      <c r="F10" s="43"/>
      <c r="G10" s="43"/>
      <c r="H10" s="43"/>
      <c r="I10" s="43"/>
      <c r="J10" s="43"/>
      <c r="K10" s="43"/>
      <c r="L10" s="43"/>
      <c r="M10" s="43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</row>
    <row r="11" spans="1:59" ht="15" customHeight="1">
      <c r="A11" s="52"/>
      <c r="B11" s="50" t="s">
        <v>1490</v>
      </c>
      <c r="C11" s="51" t="s">
        <v>1491</v>
      </c>
      <c r="D11" s="32">
        <v>0</v>
      </c>
      <c r="E11" s="15" t="str">
        <f t="shared" si="1"/>
        <v>Weryfikacja wiersza OK</v>
      </c>
      <c r="F11" s="43"/>
      <c r="G11" s="43"/>
      <c r="H11" s="43"/>
      <c r="I11" s="43"/>
      <c r="J11" s="43"/>
      <c r="K11" s="43"/>
      <c r="L11" s="43"/>
      <c r="M11" s="43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</row>
    <row r="12" spans="1:59">
      <c r="A12" s="38"/>
      <c r="B12" s="50" t="s">
        <v>940</v>
      </c>
      <c r="C12" s="51" t="s">
        <v>1492</v>
      </c>
      <c r="D12" s="32">
        <v>0</v>
      </c>
      <c r="E12" s="15" t="str">
        <f t="shared" si="1"/>
        <v>Weryfikacja wiersza OK</v>
      </c>
      <c r="F12" s="43"/>
      <c r="G12" s="43"/>
      <c r="H12" s="43"/>
      <c r="I12" s="43"/>
      <c r="J12" s="43"/>
      <c r="K12" s="43"/>
      <c r="L12" s="43"/>
      <c r="M12" s="43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</row>
    <row r="13" spans="1:59">
      <c r="A13" s="38"/>
      <c r="B13" s="50" t="s">
        <v>941</v>
      </c>
      <c r="C13" s="51" t="s">
        <v>954</v>
      </c>
      <c r="D13" s="32">
        <v>0</v>
      </c>
      <c r="E13" s="15" t="str">
        <f t="shared" si="1"/>
        <v>Weryfikacja wiersza OK</v>
      </c>
      <c r="F13" s="43"/>
      <c r="G13" s="43"/>
      <c r="H13" s="43"/>
      <c r="I13" s="43"/>
      <c r="J13" s="43"/>
      <c r="K13" s="43"/>
      <c r="L13" s="43"/>
      <c r="M13" s="43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59">
      <c r="A14" s="38"/>
      <c r="B14" s="50" t="s">
        <v>942</v>
      </c>
      <c r="C14" s="51" t="s">
        <v>213</v>
      </c>
      <c r="D14" s="32">
        <v>0</v>
      </c>
      <c r="E14" s="15" t="str">
        <f t="shared" si="1"/>
        <v>Weryfikacja wiersza OK</v>
      </c>
      <c r="F14" s="43"/>
      <c r="G14" s="43"/>
      <c r="H14" s="43"/>
      <c r="I14" s="43"/>
      <c r="J14" s="43"/>
      <c r="K14" s="43"/>
      <c r="L14" s="43"/>
      <c r="M14" s="43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</row>
    <row r="15" spans="1:59">
      <c r="A15" s="38"/>
      <c r="B15" s="50" t="s">
        <v>254</v>
      </c>
      <c r="C15" s="51" t="s">
        <v>829</v>
      </c>
      <c r="D15" s="32">
        <v>0</v>
      </c>
      <c r="E15" s="15" t="str">
        <f t="shared" si="1"/>
        <v>Weryfikacja wiersza OK</v>
      </c>
      <c r="F15" s="43"/>
      <c r="G15" s="43"/>
      <c r="H15" s="43"/>
      <c r="I15" s="43"/>
      <c r="J15" s="43"/>
      <c r="K15" s="43"/>
      <c r="L15" s="43"/>
      <c r="M15" s="43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</row>
    <row r="16" spans="1:59" ht="29">
      <c r="A16" s="38"/>
      <c r="B16" s="50" t="s">
        <v>255</v>
      </c>
      <c r="C16" s="51" t="s">
        <v>955</v>
      </c>
      <c r="D16" s="32">
        <v>0</v>
      </c>
      <c r="E16" s="15" t="str">
        <f t="shared" si="1"/>
        <v>Weryfikacja wiersza OK</v>
      </c>
      <c r="F16" s="43"/>
      <c r="G16" s="43"/>
      <c r="H16" s="43"/>
      <c r="I16" s="43"/>
      <c r="J16" s="43"/>
      <c r="K16" s="43"/>
      <c r="L16" s="43"/>
      <c r="M16" s="43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</row>
    <row r="17" spans="1:51" ht="15" thickBot="1">
      <c r="A17" s="38"/>
      <c r="B17" s="53" t="s">
        <v>256</v>
      </c>
      <c r="C17" s="54" t="s">
        <v>956</v>
      </c>
      <c r="D17" s="33">
        <v>0</v>
      </c>
      <c r="E17" s="15" t="str">
        <f t="shared" si="1"/>
        <v>Weryfikacja wiersza OK</v>
      </c>
      <c r="F17" s="43"/>
      <c r="G17" s="43"/>
      <c r="H17" s="43"/>
      <c r="I17" s="43"/>
      <c r="J17" s="43"/>
      <c r="K17" s="43"/>
      <c r="L17" s="43"/>
      <c r="M17" s="43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</row>
    <row r="18" spans="1:51">
      <c r="A18" s="38"/>
      <c r="B18" s="55" t="s">
        <v>257</v>
      </c>
      <c r="C18" s="56" t="s">
        <v>214</v>
      </c>
      <c r="D18" s="34"/>
      <c r="E18" s="15"/>
      <c r="F18" s="43"/>
      <c r="G18" s="43"/>
      <c r="H18" s="43"/>
      <c r="I18" s="43"/>
      <c r="J18" s="43"/>
      <c r="K18" s="43"/>
      <c r="L18" s="43"/>
      <c r="M18" s="43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51">
      <c r="A19" s="38"/>
      <c r="B19" s="50" t="s">
        <v>953</v>
      </c>
      <c r="C19" s="57" t="s">
        <v>215</v>
      </c>
      <c r="D19" s="31" t="s">
        <v>2000</v>
      </c>
      <c r="E19" s="15" t="str">
        <f t="shared" ref="E19:E23" si="2">IF(ISBLANK(D19),"",IF(ISTEXT(D19),"Weryfikacja wiersza OK","Wartosc w bieżącym wierszu musi być tekstem"))</f>
        <v>Weryfikacja wiersza OK</v>
      </c>
      <c r="F19" s="43"/>
      <c r="G19" s="43"/>
      <c r="H19" s="43"/>
      <c r="I19" s="43"/>
      <c r="J19" s="43"/>
      <c r="K19" s="43"/>
      <c r="L19" s="43"/>
      <c r="M19" s="43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>
      <c r="A20" s="38"/>
      <c r="B20" s="50" t="s">
        <v>943</v>
      </c>
      <c r="C20" s="57" t="s">
        <v>216</v>
      </c>
      <c r="D20" s="31" t="s">
        <v>2000</v>
      </c>
      <c r="E20" s="15" t="str">
        <f t="shared" si="2"/>
        <v>Weryfikacja wiersza OK</v>
      </c>
      <c r="F20" s="43"/>
      <c r="G20" s="43"/>
      <c r="H20" s="43"/>
      <c r="I20" s="43"/>
      <c r="J20" s="43"/>
      <c r="K20" s="43"/>
      <c r="L20" s="43"/>
      <c r="M20" s="43"/>
    </row>
    <row r="21" spans="1:51">
      <c r="A21" s="38"/>
      <c r="B21" s="50" t="s">
        <v>944</v>
      </c>
      <c r="C21" s="57" t="s">
        <v>217</v>
      </c>
      <c r="D21" s="31" t="s">
        <v>2000</v>
      </c>
      <c r="E21" s="15" t="str">
        <f t="shared" si="2"/>
        <v>Weryfikacja wiersza OK</v>
      </c>
      <c r="F21" s="43"/>
      <c r="G21" s="43"/>
      <c r="H21" s="43"/>
      <c r="I21" s="43"/>
      <c r="J21" s="43"/>
      <c r="K21" s="43"/>
      <c r="L21" s="43"/>
      <c r="M21" s="43"/>
    </row>
    <row r="22" spans="1:51">
      <c r="A22" s="38"/>
      <c r="B22" s="50" t="s">
        <v>945</v>
      </c>
      <c r="C22" s="57" t="s">
        <v>218</v>
      </c>
      <c r="D22" s="31" t="s">
        <v>2000</v>
      </c>
      <c r="E22" s="15" t="str">
        <f t="shared" si="2"/>
        <v>Weryfikacja wiersza OK</v>
      </c>
      <c r="F22" s="43"/>
      <c r="G22" s="43"/>
      <c r="H22" s="43"/>
      <c r="I22" s="43"/>
      <c r="J22" s="43"/>
      <c r="K22" s="43"/>
      <c r="L22" s="43"/>
      <c r="M22" s="43"/>
    </row>
    <row r="23" spans="1:51" ht="15" thickBot="1">
      <c r="A23" s="38"/>
      <c r="B23" s="53" t="s">
        <v>946</v>
      </c>
      <c r="C23" s="58" t="s">
        <v>219</v>
      </c>
      <c r="D23" s="35" t="s">
        <v>2000</v>
      </c>
      <c r="E23" s="15" t="str">
        <f t="shared" si="2"/>
        <v>Weryfikacja wiersza OK</v>
      </c>
      <c r="F23" s="43"/>
      <c r="G23" s="43"/>
      <c r="H23" s="43"/>
      <c r="I23" s="43"/>
      <c r="J23" s="43"/>
      <c r="K23" s="43"/>
      <c r="L23" s="43"/>
      <c r="M23" s="43"/>
    </row>
    <row r="24" spans="1:51">
      <c r="A24" s="38"/>
      <c r="B24" s="55" t="s">
        <v>258</v>
      </c>
      <c r="C24" s="56" t="s">
        <v>957</v>
      </c>
      <c r="D24" s="34"/>
      <c r="E24" s="15"/>
      <c r="F24" s="43"/>
      <c r="G24" s="43"/>
      <c r="H24" s="43"/>
      <c r="I24" s="43"/>
      <c r="J24" s="43"/>
      <c r="K24" s="43"/>
      <c r="L24" s="43"/>
      <c r="M24" s="43"/>
    </row>
    <row r="25" spans="1:51">
      <c r="A25" s="38"/>
      <c r="B25" s="50" t="s">
        <v>947</v>
      </c>
      <c r="C25" s="57" t="s">
        <v>220</v>
      </c>
      <c r="D25" s="31" t="s">
        <v>2000</v>
      </c>
      <c r="E25" s="15" t="str">
        <f t="shared" ref="E25:E32" si="3">IF(ISBLANK(D25),"",IF(ISTEXT(D25),"Weryfikacja wiersza OK","Wartosc w bieżącym wierszu musi być tekstem"))</f>
        <v>Weryfikacja wiersza OK</v>
      </c>
      <c r="F25" s="43"/>
      <c r="G25" s="43"/>
      <c r="H25" s="43"/>
      <c r="I25" s="43"/>
      <c r="J25" s="43"/>
      <c r="K25" s="43"/>
      <c r="L25" s="43"/>
      <c r="M25" s="43"/>
    </row>
    <row r="26" spans="1:51">
      <c r="A26" s="38"/>
      <c r="B26" s="50" t="s">
        <v>948</v>
      </c>
      <c r="C26" s="57" t="s">
        <v>1493</v>
      </c>
      <c r="D26" s="31" t="s">
        <v>2000</v>
      </c>
      <c r="E26" s="15" t="str">
        <f t="shared" si="3"/>
        <v>Weryfikacja wiersza OK</v>
      </c>
      <c r="F26" s="43"/>
      <c r="G26" s="43"/>
      <c r="H26" s="43"/>
      <c r="I26" s="43"/>
      <c r="J26" s="43"/>
      <c r="K26" s="43"/>
      <c r="L26" s="43"/>
      <c r="M26" s="43"/>
    </row>
    <row r="27" spans="1:51" ht="15" thickBot="1">
      <c r="A27" s="38"/>
      <c r="B27" s="53" t="s">
        <v>949</v>
      </c>
      <c r="C27" s="58" t="s">
        <v>1494</v>
      </c>
      <c r="D27" s="35" t="s">
        <v>2000</v>
      </c>
      <c r="E27" s="15" t="str">
        <f t="shared" si="3"/>
        <v>Weryfikacja wiersza OK</v>
      </c>
      <c r="F27" s="43"/>
      <c r="G27" s="43"/>
      <c r="H27" s="43"/>
      <c r="I27" s="43"/>
      <c r="J27" s="43"/>
      <c r="K27" s="43"/>
      <c r="L27" s="43"/>
      <c r="M27" s="43"/>
    </row>
    <row r="28" spans="1:51">
      <c r="B28" s="55" t="s">
        <v>259</v>
      </c>
      <c r="C28" s="56" t="s">
        <v>958</v>
      </c>
      <c r="D28" s="34"/>
      <c r="E28" s="15"/>
      <c r="F28" s="43"/>
      <c r="G28" s="43"/>
      <c r="H28" s="43"/>
      <c r="I28" s="43"/>
      <c r="J28" s="43"/>
      <c r="K28" s="43"/>
      <c r="L28" s="43"/>
      <c r="M28" s="43"/>
    </row>
    <row r="29" spans="1:51">
      <c r="B29" s="50" t="s">
        <v>950</v>
      </c>
      <c r="C29" s="57" t="s">
        <v>220</v>
      </c>
      <c r="D29" s="31" t="s">
        <v>2000</v>
      </c>
      <c r="E29" s="15" t="str">
        <f t="shared" si="3"/>
        <v>Weryfikacja wiersza OK</v>
      </c>
      <c r="F29" s="43"/>
      <c r="G29" s="43"/>
      <c r="H29" s="43"/>
      <c r="I29" s="43"/>
      <c r="J29" s="43"/>
      <c r="K29" s="43"/>
      <c r="L29" s="43"/>
      <c r="M29" s="43"/>
    </row>
    <row r="30" spans="1:51">
      <c r="B30" s="50" t="s">
        <v>951</v>
      </c>
      <c r="C30" s="57" t="s">
        <v>1493</v>
      </c>
      <c r="D30" s="31" t="s">
        <v>2000</v>
      </c>
      <c r="E30" s="15" t="str">
        <f t="shared" si="3"/>
        <v>Weryfikacja wiersza OK</v>
      </c>
      <c r="F30" s="43"/>
      <c r="G30" s="43"/>
      <c r="H30" s="43"/>
      <c r="I30" s="43"/>
      <c r="J30" s="43"/>
      <c r="K30" s="43"/>
      <c r="L30" s="43"/>
      <c r="M30" s="43"/>
    </row>
    <row r="31" spans="1:51" ht="15" thickBot="1">
      <c r="B31" s="53" t="s">
        <v>952</v>
      </c>
      <c r="C31" s="58" t="s">
        <v>1494</v>
      </c>
      <c r="D31" s="35" t="s">
        <v>2000</v>
      </c>
      <c r="E31" s="15" t="str">
        <f t="shared" si="3"/>
        <v>Weryfikacja wiersza OK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51" ht="15" thickBot="1">
      <c r="B32" s="59" t="s">
        <v>260</v>
      </c>
      <c r="C32" s="60" t="s">
        <v>830</v>
      </c>
      <c r="D32" s="36" t="s">
        <v>2000</v>
      </c>
      <c r="E32" s="15" t="str">
        <f t="shared" si="3"/>
        <v>Weryfikacja wiersza OK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5" thickBot="1">
      <c r="B33" s="59" t="s">
        <v>972</v>
      </c>
      <c r="C33" s="60" t="s">
        <v>973</v>
      </c>
      <c r="D33" s="37">
        <v>2958465</v>
      </c>
      <c r="E33" s="15" t="str">
        <f>IF(ISBLANK(D33),"","Weryfikacja wiersza OK")</f>
        <v>Weryfikacja wiersza OK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>
      <c r="C35" s="61" t="s">
        <v>1759</v>
      </c>
      <c r="D35" s="62" t="str">
        <f>IF(COUNTBLANK(E6:E33)=28,"",IF(COUNTIF(E6:E33,"Weryfikacja wiersza OK")=25,"Arkusz jest zwalidowany poprawnie","Arkusz jest niepoprawny"))</f>
        <v>Arkusz jest zwalidowany poprawnie</v>
      </c>
    </row>
  </sheetData>
  <sheetProtection algorithmName="SHA-512" hashValue="gBIu0xt4aYg4yeXTGfBYISjpAhhhBtc9pOWqEwZ3xIa6qII5gVoomRItE59i9zHjQRrX2wVTIQ7Duyv/jYJ6hg==" saltValue="TA0gKoZ9QYwubkfPCcalWA==" spinCount="100000" sheet="1" objects="1" scenarios="1"/>
  <mergeCells count="1">
    <mergeCell ref="B4:C5"/>
  </mergeCells>
  <conditionalFormatting sqref="E7">
    <cfRule type="containsText" dxfId="423" priority="4" operator="containsText" text="Weryfikacja wiersza OK">
      <formula>NOT(ISERROR(SEARCH("Weryfikacja wiersza OK",E7)))</formula>
    </cfRule>
  </conditionalFormatting>
  <conditionalFormatting sqref="E8:E33">
    <cfRule type="containsText" dxfId="422" priority="3" operator="containsText" text="Weryfikacja wiersza OK">
      <formula>NOT(ISERROR(SEARCH("Weryfikacja wiersza OK",E8)))</formula>
    </cfRule>
  </conditionalFormatting>
  <conditionalFormatting sqref="D35">
    <cfRule type="containsText" dxfId="421" priority="2" operator="containsText" text="Arkusz jest zwalidowany poprawnie">
      <formula>NOT(ISERROR(SEARCH("Arkusz jest zwalidowany poprawnie",D35)))</formula>
    </cfRule>
  </conditionalFormatting>
  <conditionalFormatting sqref="E6">
    <cfRule type="containsText" dxfId="420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scale="84" orientation="portrait" r:id="rId1"/>
  <ignoredErrors>
    <ignoredError sqref="E6 E7:E3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9"/>
  <dimension ref="B1:J62"/>
  <sheetViews>
    <sheetView workbookViewId="0">
      <selection activeCell="D58" activeCellId="1" sqref="C8:I57 D58:I58"/>
    </sheetView>
  </sheetViews>
  <sheetFormatPr defaultColWidth="8.7265625" defaultRowHeight="14.5"/>
  <cols>
    <col min="1" max="2" width="8.7265625" style="43"/>
    <col min="3" max="3" width="30.7265625" style="43" customWidth="1"/>
    <col min="4" max="9" width="13.54296875" style="43" customWidth="1"/>
    <col min="10" max="16384" width="8.7265625" style="43"/>
  </cols>
  <sheetData>
    <row r="1" spans="2:10">
      <c r="B1" s="39" t="s">
        <v>8</v>
      </c>
    </row>
    <row r="2" spans="2:10">
      <c r="B2" s="38" t="s">
        <v>1518</v>
      </c>
    </row>
    <row r="3" spans="2:10" ht="15" thickBot="1"/>
    <row r="4" spans="2:10">
      <c r="B4" s="1255" t="s">
        <v>1056</v>
      </c>
      <c r="C4" s="1256"/>
      <c r="D4" s="1261" t="s">
        <v>1057</v>
      </c>
      <c r="E4" s="1262"/>
      <c r="F4" s="1263"/>
      <c r="G4" s="1261" t="s">
        <v>1058</v>
      </c>
      <c r="H4" s="1262"/>
      <c r="I4" s="1263"/>
    </row>
    <row r="5" spans="2:10" ht="21">
      <c r="B5" s="1257"/>
      <c r="C5" s="1258"/>
      <c r="D5" s="598" t="s">
        <v>1059</v>
      </c>
      <c r="E5" s="599" t="s">
        <v>1060</v>
      </c>
      <c r="F5" s="600" t="s">
        <v>1061</v>
      </c>
      <c r="G5" s="598" t="s">
        <v>1062</v>
      </c>
      <c r="H5" s="599" t="s">
        <v>1063</v>
      </c>
      <c r="I5" s="600" t="s">
        <v>1064</v>
      </c>
    </row>
    <row r="6" spans="2:10" ht="15" thickBot="1">
      <c r="B6" s="1259"/>
      <c r="C6" s="1260"/>
      <c r="D6" s="601" t="s">
        <v>777</v>
      </c>
      <c r="E6" s="528" t="s">
        <v>778</v>
      </c>
      <c r="F6" s="529" t="s">
        <v>779</v>
      </c>
      <c r="G6" s="601" t="s">
        <v>780</v>
      </c>
      <c r="H6" s="528" t="s">
        <v>781</v>
      </c>
      <c r="I6" s="529" t="s">
        <v>782</v>
      </c>
    </row>
    <row r="7" spans="2:10" ht="15" thickBot="1">
      <c r="B7" s="602" t="s">
        <v>1065</v>
      </c>
      <c r="C7" s="603" t="s">
        <v>1117</v>
      </c>
      <c r="D7" s="604"/>
      <c r="E7" s="605"/>
      <c r="F7" s="606"/>
      <c r="G7" s="604"/>
      <c r="H7" s="605"/>
      <c r="I7" s="606"/>
    </row>
    <row r="8" spans="2:10">
      <c r="B8" s="607" t="s">
        <v>1066</v>
      </c>
      <c r="C8" s="610" t="s">
        <v>2000</v>
      </c>
      <c r="D8" s="611">
        <v>0</v>
      </c>
      <c r="E8" s="612">
        <v>0</v>
      </c>
      <c r="F8" s="613">
        <v>0</v>
      </c>
      <c r="G8" s="614">
        <v>0</v>
      </c>
      <c r="H8" s="612">
        <v>0</v>
      </c>
      <c r="I8" s="613">
        <v>0</v>
      </c>
      <c r="J8" s="43" t="str">
        <f>IF(COUNTBLANK(D8:I8)=6,"",IF(AND(COUNTBLANK(D8:I8)=0,COUNT(D8:I8)=6), "Weryfikacja bieżącego wiersza OK", "Należy wypełnić wszystkie pola w bieżącym wierszu"))</f>
        <v>Weryfikacja bieżącego wiersza OK</v>
      </c>
    </row>
    <row r="9" spans="2:10">
      <c r="B9" s="608" t="s">
        <v>1067</v>
      </c>
      <c r="C9" s="615" t="s">
        <v>2000</v>
      </c>
      <c r="D9" s="616">
        <v>0</v>
      </c>
      <c r="E9" s="531">
        <v>0</v>
      </c>
      <c r="F9" s="532">
        <v>0</v>
      </c>
      <c r="G9" s="530">
        <v>0</v>
      </c>
      <c r="H9" s="531">
        <v>0</v>
      </c>
      <c r="I9" s="532">
        <v>0</v>
      </c>
      <c r="J9" s="43" t="str">
        <f t="shared" ref="J9:J58" si="0">IF(COUNTBLANK(D9:I9)=6,"",IF(AND(COUNTBLANK(D9:I9)=0,COUNT(D9:I9)=6), "Weryfikacja bieżącego wiersza OK", "Należy wypełnić wszystkie pola w bieżącym wierszu"))</f>
        <v>Weryfikacja bieżącego wiersza OK</v>
      </c>
    </row>
    <row r="10" spans="2:10">
      <c r="B10" s="608" t="s">
        <v>1068</v>
      </c>
      <c r="C10" s="615" t="s">
        <v>2000</v>
      </c>
      <c r="D10" s="616">
        <v>0</v>
      </c>
      <c r="E10" s="531">
        <v>0</v>
      </c>
      <c r="F10" s="532">
        <v>0</v>
      </c>
      <c r="G10" s="530">
        <v>0</v>
      </c>
      <c r="H10" s="531">
        <v>0</v>
      </c>
      <c r="I10" s="532">
        <v>0</v>
      </c>
      <c r="J10" s="43" t="str">
        <f t="shared" si="0"/>
        <v>Weryfikacja bieżącego wiersza OK</v>
      </c>
    </row>
    <row r="11" spans="2:10">
      <c r="B11" s="608" t="s">
        <v>1069</v>
      </c>
      <c r="C11" s="615" t="s">
        <v>2000</v>
      </c>
      <c r="D11" s="616">
        <v>0</v>
      </c>
      <c r="E11" s="531">
        <v>0</v>
      </c>
      <c r="F11" s="532">
        <v>0</v>
      </c>
      <c r="G11" s="530">
        <v>0</v>
      </c>
      <c r="H11" s="531">
        <v>0</v>
      </c>
      <c r="I11" s="532">
        <v>0</v>
      </c>
      <c r="J11" s="43" t="str">
        <f t="shared" si="0"/>
        <v>Weryfikacja bieżącego wiersza OK</v>
      </c>
    </row>
    <row r="12" spans="2:10">
      <c r="B12" s="608" t="s">
        <v>1070</v>
      </c>
      <c r="C12" s="615" t="s">
        <v>2000</v>
      </c>
      <c r="D12" s="616">
        <v>0</v>
      </c>
      <c r="E12" s="531">
        <v>0</v>
      </c>
      <c r="F12" s="532">
        <v>0</v>
      </c>
      <c r="G12" s="530">
        <v>0</v>
      </c>
      <c r="H12" s="531">
        <v>0</v>
      </c>
      <c r="I12" s="532">
        <v>0</v>
      </c>
      <c r="J12" s="43" t="str">
        <f t="shared" si="0"/>
        <v>Weryfikacja bieżącego wiersza OK</v>
      </c>
    </row>
    <row r="13" spans="2:10">
      <c r="B13" s="608" t="s">
        <v>1071</v>
      </c>
      <c r="C13" s="615" t="s">
        <v>2000</v>
      </c>
      <c r="D13" s="616">
        <v>0</v>
      </c>
      <c r="E13" s="531">
        <v>0</v>
      </c>
      <c r="F13" s="532">
        <v>0</v>
      </c>
      <c r="G13" s="530">
        <v>0</v>
      </c>
      <c r="H13" s="531">
        <v>0</v>
      </c>
      <c r="I13" s="532">
        <v>0</v>
      </c>
      <c r="J13" s="43" t="str">
        <f t="shared" si="0"/>
        <v>Weryfikacja bieżącego wiersza OK</v>
      </c>
    </row>
    <row r="14" spans="2:10">
      <c r="B14" s="608" t="s">
        <v>1072</v>
      </c>
      <c r="C14" s="615" t="s">
        <v>2000</v>
      </c>
      <c r="D14" s="616">
        <v>0</v>
      </c>
      <c r="E14" s="531">
        <v>0</v>
      </c>
      <c r="F14" s="532">
        <v>0</v>
      </c>
      <c r="G14" s="530">
        <v>0</v>
      </c>
      <c r="H14" s="531">
        <v>0</v>
      </c>
      <c r="I14" s="532">
        <v>0</v>
      </c>
      <c r="J14" s="43" t="str">
        <f t="shared" si="0"/>
        <v>Weryfikacja bieżącego wiersza OK</v>
      </c>
    </row>
    <row r="15" spans="2:10">
      <c r="B15" s="608" t="s">
        <v>1073</v>
      </c>
      <c r="C15" s="615" t="s">
        <v>2000</v>
      </c>
      <c r="D15" s="616">
        <v>0</v>
      </c>
      <c r="E15" s="531">
        <v>0</v>
      </c>
      <c r="F15" s="532">
        <v>0</v>
      </c>
      <c r="G15" s="530">
        <v>0</v>
      </c>
      <c r="H15" s="531">
        <v>0</v>
      </c>
      <c r="I15" s="532">
        <v>0</v>
      </c>
      <c r="J15" s="43" t="str">
        <f t="shared" si="0"/>
        <v>Weryfikacja bieżącego wiersza OK</v>
      </c>
    </row>
    <row r="16" spans="2:10">
      <c r="B16" s="608" t="s">
        <v>1074</v>
      </c>
      <c r="C16" s="615" t="s">
        <v>2000</v>
      </c>
      <c r="D16" s="616">
        <v>0</v>
      </c>
      <c r="E16" s="531">
        <v>0</v>
      </c>
      <c r="F16" s="532">
        <v>0</v>
      </c>
      <c r="G16" s="530">
        <v>0</v>
      </c>
      <c r="H16" s="531">
        <v>0</v>
      </c>
      <c r="I16" s="532">
        <v>0</v>
      </c>
      <c r="J16" s="43" t="str">
        <f t="shared" si="0"/>
        <v>Weryfikacja bieżącego wiersza OK</v>
      </c>
    </row>
    <row r="17" spans="2:10">
      <c r="B17" s="608" t="s">
        <v>1075</v>
      </c>
      <c r="C17" s="615" t="s">
        <v>2000</v>
      </c>
      <c r="D17" s="616">
        <v>0</v>
      </c>
      <c r="E17" s="531">
        <v>0</v>
      </c>
      <c r="F17" s="532">
        <v>0</v>
      </c>
      <c r="G17" s="530">
        <v>0</v>
      </c>
      <c r="H17" s="531">
        <v>0</v>
      </c>
      <c r="I17" s="532">
        <v>0</v>
      </c>
      <c r="J17" s="43" t="str">
        <f t="shared" si="0"/>
        <v>Weryfikacja bieżącego wiersza OK</v>
      </c>
    </row>
    <row r="18" spans="2:10">
      <c r="B18" s="608" t="s">
        <v>1076</v>
      </c>
      <c r="C18" s="615" t="s">
        <v>2000</v>
      </c>
      <c r="D18" s="616">
        <v>0</v>
      </c>
      <c r="E18" s="531">
        <v>0</v>
      </c>
      <c r="F18" s="532">
        <v>0</v>
      </c>
      <c r="G18" s="530">
        <v>0</v>
      </c>
      <c r="H18" s="531">
        <v>0</v>
      </c>
      <c r="I18" s="532">
        <v>0</v>
      </c>
      <c r="J18" s="43" t="str">
        <f t="shared" si="0"/>
        <v>Weryfikacja bieżącego wiersza OK</v>
      </c>
    </row>
    <row r="19" spans="2:10">
      <c r="B19" s="608" t="s">
        <v>1077</v>
      </c>
      <c r="C19" s="615" t="s">
        <v>2000</v>
      </c>
      <c r="D19" s="616">
        <v>0</v>
      </c>
      <c r="E19" s="531">
        <v>0</v>
      </c>
      <c r="F19" s="532">
        <v>0</v>
      </c>
      <c r="G19" s="530">
        <v>0</v>
      </c>
      <c r="H19" s="531">
        <v>0</v>
      </c>
      <c r="I19" s="532">
        <v>0</v>
      </c>
      <c r="J19" s="43" t="str">
        <f t="shared" si="0"/>
        <v>Weryfikacja bieżącego wiersza OK</v>
      </c>
    </row>
    <row r="20" spans="2:10">
      <c r="B20" s="608" t="s">
        <v>1078</v>
      </c>
      <c r="C20" s="615" t="s">
        <v>2000</v>
      </c>
      <c r="D20" s="616">
        <v>0</v>
      </c>
      <c r="E20" s="531">
        <v>0</v>
      </c>
      <c r="F20" s="532">
        <v>0</v>
      </c>
      <c r="G20" s="530">
        <v>0</v>
      </c>
      <c r="H20" s="531">
        <v>0</v>
      </c>
      <c r="I20" s="532">
        <v>0</v>
      </c>
      <c r="J20" s="43" t="str">
        <f t="shared" si="0"/>
        <v>Weryfikacja bieżącego wiersza OK</v>
      </c>
    </row>
    <row r="21" spans="2:10">
      <c r="B21" s="608" t="s">
        <v>1079</v>
      </c>
      <c r="C21" s="615" t="s">
        <v>2000</v>
      </c>
      <c r="D21" s="616">
        <v>0</v>
      </c>
      <c r="E21" s="531">
        <v>0</v>
      </c>
      <c r="F21" s="532">
        <v>0</v>
      </c>
      <c r="G21" s="530">
        <v>0</v>
      </c>
      <c r="H21" s="531">
        <v>0</v>
      </c>
      <c r="I21" s="532">
        <v>0</v>
      </c>
      <c r="J21" s="43" t="str">
        <f t="shared" si="0"/>
        <v>Weryfikacja bieżącego wiersza OK</v>
      </c>
    </row>
    <row r="22" spans="2:10">
      <c r="B22" s="608" t="s">
        <v>1080</v>
      </c>
      <c r="C22" s="615" t="s">
        <v>2000</v>
      </c>
      <c r="D22" s="616">
        <v>0</v>
      </c>
      <c r="E22" s="531">
        <v>0</v>
      </c>
      <c r="F22" s="532">
        <v>0</v>
      </c>
      <c r="G22" s="530">
        <v>0</v>
      </c>
      <c r="H22" s="531">
        <v>0</v>
      </c>
      <c r="I22" s="532">
        <v>0</v>
      </c>
      <c r="J22" s="43" t="str">
        <f t="shared" si="0"/>
        <v>Weryfikacja bieżącego wiersza OK</v>
      </c>
    </row>
    <row r="23" spans="2:10">
      <c r="B23" s="608" t="s">
        <v>1081</v>
      </c>
      <c r="C23" s="615" t="s">
        <v>2000</v>
      </c>
      <c r="D23" s="616">
        <v>0</v>
      </c>
      <c r="E23" s="531">
        <v>0</v>
      </c>
      <c r="F23" s="532">
        <v>0</v>
      </c>
      <c r="G23" s="530">
        <v>0</v>
      </c>
      <c r="H23" s="531">
        <v>0</v>
      </c>
      <c r="I23" s="532">
        <v>0</v>
      </c>
      <c r="J23" s="43" t="str">
        <f t="shared" si="0"/>
        <v>Weryfikacja bieżącego wiersza OK</v>
      </c>
    </row>
    <row r="24" spans="2:10">
      <c r="B24" s="608" t="s">
        <v>1082</v>
      </c>
      <c r="C24" s="615" t="s">
        <v>2000</v>
      </c>
      <c r="D24" s="616">
        <v>0</v>
      </c>
      <c r="E24" s="531">
        <v>0</v>
      </c>
      <c r="F24" s="532">
        <v>0</v>
      </c>
      <c r="G24" s="530">
        <v>0</v>
      </c>
      <c r="H24" s="531">
        <v>0</v>
      </c>
      <c r="I24" s="532">
        <v>0</v>
      </c>
      <c r="J24" s="43" t="str">
        <f t="shared" si="0"/>
        <v>Weryfikacja bieżącego wiersza OK</v>
      </c>
    </row>
    <row r="25" spans="2:10">
      <c r="B25" s="608" t="s">
        <v>1083</v>
      </c>
      <c r="C25" s="615" t="s">
        <v>2000</v>
      </c>
      <c r="D25" s="616">
        <v>0</v>
      </c>
      <c r="E25" s="531">
        <v>0</v>
      </c>
      <c r="F25" s="532">
        <v>0</v>
      </c>
      <c r="G25" s="530">
        <v>0</v>
      </c>
      <c r="H25" s="531">
        <v>0</v>
      </c>
      <c r="I25" s="532">
        <v>0</v>
      </c>
      <c r="J25" s="43" t="str">
        <f t="shared" si="0"/>
        <v>Weryfikacja bieżącego wiersza OK</v>
      </c>
    </row>
    <row r="26" spans="2:10">
      <c r="B26" s="608" t="s">
        <v>1084</v>
      </c>
      <c r="C26" s="615" t="s">
        <v>2000</v>
      </c>
      <c r="D26" s="616">
        <v>0</v>
      </c>
      <c r="E26" s="531">
        <v>0</v>
      </c>
      <c r="F26" s="532">
        <v>0</v>
      </c>
      <c r="G26" s="530">
        <v>0</v>
      </c>
      <c r="H26" s="531">
        <v>0</v>
      </c>
      <c r="I26" s="532">
        <v>0</v>
      </c>
      <c r="J26" s="43" t="str">
        <f t="shared" si="0"/>
        <v>Weryfikacja bieżącego wiersza OK</v>
      </c>
    </row>
    <row r="27" spans="2:10">
      <c r="B27" s="608" t="s">
        <v>1085</v>
      </c>
      <c r="C27" s="615" t="s">
        <v>2000</v>
      </c>
      <c r="D27" s="616">
        <v>0</v>
      </c>
      <c r="E27" s="531">
        <v>0</v>
      </c>
      <c r="F27" s="532">
        <v>0</v>
      </c>
      <c r="G27" s="530">
        <v>0</v>
      </c>
      <c r="H27" s="531">
        <v>0</v>
      </c>
      <c r="I27" s="532">
        <v>0</v>
      </c>
      <c r="J27" s="43" t="str">
        <f t="shared" si="0"/>
        <v>Weryfikacja bieżącego wiersza OK</v>
      </c>
    </row>
    <row r="28" spans="2:10">
      <c r="B28" s="608" t="s">
        <v>1086</v>
      </c>
      <c r="C28" s="615" t="s">
        <v>2000</v>
      </c>
      <c r="D28" s="616">
        <v>0</v>
      </c>
      <c r="E28" s="531">
        <v>0</v>
      </c>
      <c r="F28" s="532">
        <v>0</v>
      </c>
      <c r="G28" s="530">
        <v>0</v>
      </c>
      <c r="H28" s="531">
        <v>0</v>
      </c>
      <c r="I28" s="532">
        <v>0</v>
      </c>
      <c r="J28" s="43" t="str">
        <f t="shared" si="0"/>
        <v>Weryfikacja bieżącego wiersza OK</v>
      </c>
    </row>
    <row r="29" spans="2:10">
      <c r="B29" s="608" t="s">
        <v>1087</v>
      </c>
      <c r="C29" s="615" t="s">
        <v>2000</v>
      </c>
      <c r="D29" s="616">
        <v>0</v>
      </c>
      <c r="E29" s="531">
        <v>0</v>
      </c>
      <c r="F29" s="532">
        <v>0</v>
      </c>
      <c r="G29" s="530">
        <v>0</v>
      </c>
      <c r="H29" s="531">
        <v>0</v>
      </c>
      <c r="I29" s="532">
        <v>0</v>
      </c>
      <c r="J29" s="43" t="str">
        <f t="shared" si="0"/>
        <v>Weryfikacja bieżącego wiersza OK</v>
      </c>
    </row>
    <row r="30" spans="2:10">
      <c r="B30" s="608" t="s">
        <v>1088</v>
      </c>
      <c r="C30" s="615" t="s">
        <v>2000</v>
      </c>
      <c r="D30" s="616">
        <v>0</v>
      </c>
      <c r="E30" s="531">
        <v>0</v>
      </c>
      <c r="F30" s="532">
        <v>0</v>
      </c>
      <c r="G30" s="530">
        <v>0</v>
      </c>
      <c r="H30" s="531">
        <v>0</v>
      </c>
      <c r="I30" s="532">
        <v>0</v>
      </c>
      <c r="J30" s="43" t="str">
        <f t="shared" si="0"/>
        <v>Weryfikacja bieżącego wiersza OK</v>
      </c>
    </row>
    <row r="31" spans="2:10">
      <c r="B31" s="608" t="s">
        <v>1089</v>
      </c>
      <c r="C31" s="615" t="s">
        <v>2000</v>
      </c>
      <c r="D31" s="616">
        <v>0</v>
      </c>
      <c r="E31" s="531">
        <v>0</v>
      </c>
      <c r="F31" s="532">
        <v>0</v>
      </c>
      <c r="G31" s="530">
        <v>0</v>
      </c>
      <c r="H31" s="531">
        <v>0</v>
      </c>
      <c r="I31" s="532">
        <v>0</v>
      </c>
      <c r="J31" s="43" t="str">
        <f t="shared" si="0"/>
        <v>Weryfikacja bieżącego wiersza OK</v>
      </c>
    </row>
    <row r="32" spans="2:10">
      <c r="B32" s="608" t="s">
        <v>1090</v>
      </c>
      <c r="C32" s="615" t="s">
        <v>2000</v>
      </c>
      <c r="D32" s="616">
        <v>0</v>
      </c>
      <c r="E32" s="531">
        <v>0</v>
      </c>
      <c r="F32" s="532">
        <v>0</v>
      </c>
      <c r="G32" s="530">
        <v>0</v>
      </c>
      <c r="H32" s="531">
        <v>0</v>
      </c>
      <c r="I32" s="532">
        <v>0</v>
      </c>
      <c r="J32" s="43" t="str">
        <f t="shared" si="0"/>
        <v>Weryfikacja bieżącego wiersza OK</v>
      </c>
    </row>
    <row r="33" spans="2:10">
      <c r="B33" s="608" t="s">
        <v>1091</v>
      </c>
      <c r="C33" s="615" t="s">
        <v>2000</v>
      </c>
      <c r="D33" s="616">
        <v>0</v>
      </c>
      <c r="E33" s="531">
        <v>0</v>
      </c>
      <c r="F33" s="532">
        <v>0</v>
      </c>
      <c r="G33" s="530">
        <v>0</v>
      </c>
      <c r="H33" s="531">
        <v>0</v>
      </c>
      <c r="I33" s="532">
        <v>0</v>
      </c>
      <c r="J33" s="43" t="str">
        <f t="shared" si="0"/>
        <v>Weryfikacja bieżącego wiersza OK</v>
      </c>
    </row>
    <row r="34" spans="2:10">
      <c r="B34" s="608" t="s">
        <v>1092</v>
      </c>
      <c r="C34" s="615" t="s">
        <v>2000</v>
      </c>
      <c r="D34" s="616">
        <v>0</v>
      </c>
      <c r="E34" s="531">
        <v>0</v>
      </c>
      <c r="F34" s="532">
        <v>0</v>
      </c>
      <c r="G34" s="530">
        <v>0</v>
      </c>
      <c r="H34" s="531">
        <v>0</v>
      </c>
      <c r="I34" s="532">
        <v>0</v>
      </c>
      <c r="J34" s="43" t="str">
        <f t="shared" si="0"/>
        <v>Weryfikacja bieżącego wiersza OK</v>
      </c>
    </row>
    <row r="35" spans="2:10">
      <c r="B35" s="608" t="s">
        <v>1093</v>
      </c>
      <c r="C35" s="615" t="s">
        <v>2000</v>
      </c>
      <c r="D35" s="616">
        <v>0</v>
      </c>
      <c r="E35" s="531">
        <v>0</v>
      </c>
      <c r="F35" s="532">
        <v>0</v>
      </c>
      <c r="G35" s="530">
        <v>0</v>
      </c>
      <c r="H35" s="531">
        <v>0</v>
      </c>
      <c r="I35" s="532">
        <v>0</v>
      </c>
      <c r="J35" s="43" t="str">
        <f t="shared" si="0"/>
        <v>Weryfikacja bieżącego wiersza OK</v>
      </c>
    </row>
    <row r="36" spans="2:10">
      <c r="B36" s="608" t="s">
        <v>1094</v>
      </c>
      <c r="C36" s="615" t="s">
        <v>2000</v>
      </c>
      <c r="D36" s="616">
        <v>0</v>
      </c>
      <c r="E36" s="531">
        <v>0</v>
      </c>
      <c r="F36" s="532">
        <v>0</v>
      </c>
      <c r="G36" s="530">
        <v>0</v>
      </c>
      <c r="H36" s="531">
        <v>0</v>
      </c>
      <c r="I36" s="532">
        <v>0</v>
      </c>
      <c r="J36" s="43" t="str">
        <f t="shared" si="0"/>
        <v>Weryfikacja bieżącego wiersza OK</v>
      </c>
    </row>
    <row r="37" spans="2:10">
      <c r="B37" s="608" t="s">
        <v>1095</v>
      </c>
      <c r="C37" s="615" t="s">
        <v>2000</v>
      </c>
      <c r="D37" s="616">
        <v>0</v>
      </c>
      <c r="E37" s="531">
        <v>0</v>
      </c>
      <c r="F37" s="532">
        <v>0</v>
      </c>
      <c r="G37" s="530">
        <v>0</v>
      </c>
      <c r="H37" s="531">
        <v>0</v>
      </c>
      <c r="I37" s="532">
        <v>0</v>
      </c>
      <c r="J37" s="43" t="str">
        <f t="shared" si="0"/>
        <v>Weryfikacja bieżącego wiersza OK</v>
      </c>
    </row>
    <row r="38" spans="2:10">
      <c r="B38" s="608" t="s">
        <v>1096</v>
      </c>
      <c r="C38" s="615" t="s">
        <v>2000</v>
      </c>
      <c r="D38" s="616">
        <v>0</v>
      </c>
      <c r="E38" s="531">
        <v>0</v>
      </c>
      <c r="F38" s="532">
        <v>0</v>
      </c>
      <c r="G38" s="530">
        <v>0</v>
      </c>
      <c r="H38" s="531">
        <v>0</v>
      </c>
      <c r="I38" s="532">
        <v>0</v>
      </c>
      <c r="J38" s="43" t="str">
        <f t="shared" si="0"/>
        <v>Weryfikacja bieżącego wiersza OK</v>
      </c>
    </row>
    <row r="39" spans="2:10">
      <c r="B39" s="608" t="s">
        <v>1097</v>
      </c>
      <c r="C39" s="615" t="s">
        <v>2000</v>
      </c>
      <c r="D39" s="616">
        <v>0</v>
      </c>
      <c r="E39" s="531">
        <v>0</v>
      </c>
      <c r="F39" s="532">
        <v>0</v>
      </c>
      <c r="G39" s="530">
        <v>0</v>
      </c>
      <c r="H39" s="531">
        <v>0</v>
      </c>
      <c r="I39" s="532">
        <v>0</v>
      </c>
      <c r="J39" s="43" t="str">
        <f t="shared" si="0"/>
        <v>Weryfikacja bieżącego wiersza OK</v>
      </c>
    </row>
    <row r="40" spans="2:10">
      <c r="B40" s="608" t="s">
        <v>1098</v>
      </c>
      <c r="C40" s="615" t="s">
        <v>2000</v>
      </c>
      <c r="D40" s="616">
        <v>0</v>
      </c>
      <c r="E40" s="531">
        <v>0</v>
      </c>
      <c r="F40" s="532">
        <v>0</v>
      </c>
      <c r="G40" s="530">
        <v>0</v>
      </c>
      <c r="H40" s="531">
        <v>0</v>
      </c>
      <c r="I40" s="532">
        <v>0</v>
      </c>
      <c r="J40" s="43" t="str">
        <f t="shared" si="0"/>
        <v>Weryfikacja bieżącego wiersza OK</v>
      </c>
    </row>
    <row r="41" spans="2:10">
      <c r="B41" s="608" t="s">
        <v>1099</v>
      </c>
      <c r="C41" s="615" t="s">
        <v>2000</v>
      </c>
      <c r="D41" s="616">
        <v>0</v>
      </c>
      <c r="E41" s="531">
        <v>0</v>
      </c>
      <c r="F41" s="532">
        <v>0</v>
      </c>
      <c r="G41" s="530">
        <v>0</v>
      </c>
      <c r="H41" s="531">
        <v>0</v>
      </c>
      <c r="I41" s="532">
        <v>0</v>
      </c>
      <c r="J41" s="43" t="str">
        <f t="shared" si="0"/>
        <v>Weryfikacja bieżącego wiersza OK</v>
      </c>
    </row>
    <row r="42" spans="2:10">
      <c r="B42" s="608" t="s">
        <v>1100</v>
      </c>
      <c r="C42" s="615" t="s">
        <v>2000</v>
      </c>
      <c r="D42" s="616">
        <v>0</v>
      </c>
      <c r="E42" s="531">
        <v>0</v>
      </c>
      <c r="F42" s="532">
        <v>0</v>
      </c>
      <c r="G42" s="530">
        <v>0</v>
      </c>
      <c r="H42" s="531">
        <v>0</v>
      </c>
      <c r="I42" s="532">
        <v>0</v>
      </c>
      <c r="J42" s="43" t="str">
        <f t="shared" si="0"/>
        <v>Weryfikacja bieżącego wiersza OK</v>
      </c>
    </row>
    <row r="43" spans="2:10">
      <c r="B43" s="608" t="s">
        <v>1101</v>
      </c>
      <c r="C43" s="615" t="s">
        <v>2000</v>
      </c>
      <c r="D43" s="616">
        <v>0</v>
      </c>
      <c r="E43" s="531">
        <v>0</v>
      </c>
      <c r="F43" s="532">
        <v>0</v>
      </c>
      <c r="G43" s="530">
        <v>0</v>
      </c>
      <c r="H43" s="531">
        <v>0</v>
      </c>
      <c r="I43" s="532">
        <v>0</v>
      </c>
      <c r="J43" s="43" t="str">
        <f t="shared" si="0"/>
        <v>Weryfikacja bieżącego wiersza OK</v>
      </c>
    </row>
    <row r="44" spans="2:10">
      <c r="B44" s="608" t="s">
        <v>1102</v>
      </c>
      <c r="C44" s="615" t="s">
        <v>2000</v>
      </c>
      <c r="D44" s="616">
        <v>0</v>
      </c>
      <c r="E44" s="531">
        <v>0</v>
      </c>
      <c r="F44" s="532">
        <v>0</v>
      </c>
      <c r="G44" s="530">
        <v>0</v>
      </c>
      <c r="H44" s="531">
        <v>0</v>
      </c>
      <c r="I44" s="532">
        <v>0</v>
      </c>
      <c r="J44" s="43" t="str">
        <f t="shared" si="0"/>
        <v>Weryfikacja bieżącego wiersza OK</v>
      </c>
    </row>
    <row r="45" spans="2:10">
      <c r="B45" s="608" t="s">
        <v>1103</v>
      </c>
      <c r="C45" s="615" t="s">
        <v>2000</v>
      </c>
      <c r="D45" s="616">
        <v>0</v>
      </c>
      <c r="E45" s="531">
        <v>0</v>
      </c>
      <c r="F45" s="532">
        <v>0</v>
      </c>
      <c r="G45" s="530">
        <v>0</v>
      </c>
      <c r="H45" s="531">
        <v>0</v>
      </c>
      <c r="I45" s="532">
        <v>0</v>
      </c>
      <c r="J45" s="43" t="str">
        <f t="shared" si="0"/>
        <v>Weryfikacja bieżącego wiersza OK</v>
      </c>
    </row>
    <row r="46" spans="2:10">
      <c r="B46" s="608" t="s">
        <v>1104</v>
      </c>
      <c r="C46" s="615" t="s">
        <v>2000</v>
      </c>
      <c r="D46" s="616">
        <v>0</v>
      </c>
      <c r="E46" s="531">
        <v>0</v>
      </c>
      <c r="F46" s="532">
        <v>0</v>
      </c>
      <c r="G46" s="530">
        <v>0</v>
      </c>
      <c r="H46" s="531">
        <v>0</v>
      </c>
      <c r="I46" s="532">
        <v>0</v>
      </c>
      <c r="J46" s="43" t="str">
        <f t="shared" si="0"/>
        <v>Weryfikacja bieżącego wiersza OK</v>
      </c>
    </row>
    <row r="47" spans="2:10">
      <c r="B47" s="608" t="s">
        <v>1105</v>
      </c>
      <c r="C47" s="615" t="s">
        <v>2000</v>
      </c>
      <c r="D47" s="616">
        <v>0</v>
      </c>
      <c r="E47" s="531">
        <v>0</v>
      </c>
      <c r="F47" s="532">
        <v>0</v>
      </c>
      <c r="G47" s="530">
        <v>0</v>
      </c>
      <c r="H47" s="531">
        <v>0</v>
      </c>
      <c r="I47" s="532">
        <v>0</v>
      </c>
      <c r="J47" s="43" t="str">
        <f t="shared" si="0"/>
        <v>Weryfikacja bieżącego wiersza OK</v>
      </c>
    </row>
    <row r="48" spans="2:10">
      <c r="B48" s="608" t="s">
        <v>1106</v>
      </c>
      <c r="C48" s="615" t="s">
        <v>2000</v>
      </c>
      <c r="D48" s="616">
        <v>0</v>
      </c>
      <c r="E48" s="531">
        <v>0</v>
      </c>
      <c r="F48" s="532">
        <v>0</v>
      </c>
      <c r="G48" s="530">
        <v>0</v>
      </c>
      <c r="H48" s="531">
        <v>0</v>
      </c>
      <c r="I48" s="532">
        <v>0</v>
      </c>
      <c r="J48" s="43" t="str">
        <f t="shared" si="0"/>
        <v>Weryfikacja bieżącego wiersza OK</v>
      </c>
    </row>
    <row r="49" spans="2:10">
      <c r="B49" s="608" t="s">
        <v>1107</v>
      </c>
      <c r="C49" s="615" t="s">
        <v>2000</v>
      </c>
      <c r="D49" s="616">
        <v>0</v>
      </c>
      <c r="E49" s="531">
        <v>0</v>
      </c>
      <c r="F49" s="532">
        <v>0</v>
      </c>
      <c r="G49" s="530">
        <v>0</v>
      </c>
      <c r="H49" s="531">
        <v>0</v>
      </c>
      <c r="I49" s="532">
        <v>0</v>
      </c>
      <c r="J49" s="43" t="str">
        <f t="shared" si="0"/>
        <v>Weryfikacja bieżącego wiersza OK</v>
      </c>
    </row>
    <row r="50" spans="2:10">
      <c r="B50" s="608" t="s">
        <v>1108</v>
      </c>
      <c r="C50" s="615" t="s">
        <v>2000</v>
      </c>
      <c r="D50" s="616">
        <v>0</v>
      </c>
      <c r="E50" s="531">
        <v>0</v>
      </c>
      <c r="F50" s="532">
        <v>0</v>
      </c>
      <c r="G50" s="530">
        <v>0</v>
      </c>
      <c r="H50" s="531">
        <v>0</v>
      </c>
      <c r="I50" s="532">
        <v>0</v>
      </c>
      <c r="J50" s="43" t="str">
        <f t="shared" si="0"/>
        <v>Weryfikacja bieżącego wiersza OK</v>
      </c>
    </row>
    <row r="51" spans="2:10">
      <c r="B51" s="608" t="s">
        <v>1109</v>
      </c>
      <c r="C51" s="615" t="s">
        <v>2000</v>
      </c>
      <c r="D51" s="616">
        <v>0</v>
      </c>
      <c r="E51" s="531">
        <v>0</v>
      </c>
      <c r="F51" s="532">
        <v>0</v>
      </c>
      <c r="G51" s="530">
        <v>0</v>
      </c>
      <c r="H51" s="531">
        <v>0</v>
      </c>
      <c r="I51" s="532">
        <v>0</v>
      </c>
      <c r="J51" s="43" t="str">
        <f t="shared" si="0"/>
        <v>Weryfikacja bieżącego wiersza OK</v>
      </c>
    </row>
    <row r="52" spans="2:10">
      <c r="B52" s="608" t="s">
        <v>1110</v>
      </c>
      <c r="C52" s="615" t="s">
        <v>2000</v>
      </c>
      <c r="D52" s="616">
        <v>0</v>
      </c>
      <c r="E52" s="531">
        <v>0</v>
      </c>
      <c r="F52" s="532">
        <v>0</v>
      </c>
      <c r="G52" s="530">
        <v>0</v>
      </c>
      <c r="H52" s="531">
        <v>0</v>
      </c>
      <c r="I52" s="532">
        <v>0</v>
      </c>
      <c r="J52" s="43" t="str">
        <f t="shared" si="0"/>
        <v>Weryfikacja bieżącego wiersza OK</v>
      </c>
    </row>
    <row r="53" spans="2:10">
      <c r="B53" s="608" t="s">
        <v>1111</v>
      </c>
      <c r="C53" s="615" t="s">
        <v>2000</v>
      </c>
      <c r="D53" s="616">
        <v>0</v>
      </c>
      <c r="E53" s="531">
        <v>0</v>
      </c>
      <c r="F53" s="532">
        <v>0</v>
      </c>
      <c r="G53" s="530">
        <v>0</v>
      </c>
      <c r="H53" s="531">
        <v>0</v>
      </c>
      <c r="I53" s="532">
        <v>0</v>
      </c>
      <c r="J53" s="43" t="str">
        <f t="shared" si="0"/>
        <v>Weryfikacja bieżącego wiersza OK</v>
      </c>
    </row>
    <row r="54" spans="2:10">
      <c r="B54" s="608" t="s">
        <v>1112</v>
      </c>
      <c r="C54" s="615" t="s">
        <v>2000</v>
      </c>
      <c r="D54" s="616">
        <v>0</v>
      </c>
      <c r="E54" s="531">
        <v>0</v>
      </c>
      <c r="F54" s="532">
        <v>0</v>
      </c>
      <c r="G54" s="530">
        <v>0</v>
      </c>
      <c r="H54" s="531">
        <v>0</v>
      </c>
      <c r="I54" s="532">
        <v>0</v>
      </c>
      <c r="J54" s="43" t="str">
        <f t="shared" si="0"/>
        <v>Weryfikacja bieżącego wiersza OK</v>
      </c>
    </row>
    <row r="55" spans="2:10">
      <c r="B55" s="608" t="s">
        <v>1113</v>
      </c>
      <c r="C55" s="615" t="s">
        <v>2000</v>
      </c>
      <c r="D55" s="616">
        <v>0</v>
      </c>
      <c r="E55" s="531">
        <v>0</v>
      </c>
      <c r="F55" s="532">
        <v>0</v>
      </c>
      <c r="G55" s="530">
        <v>0</v>
      </c>
      <c r="H55" s="531">
        <v>0</v>
      </c>
      <c r="I55" s="532">
        <v>0</v>
      </c>
      <c r="J55" s="43" t="str">
        <f t="shared" si="0"/>
        <v>Weryfikacja bieżącego wiersza OK</v>
      </c>
    </row>
    <row r="56" spans="2:10">
      <c r="B56" s="608" t="s">
        <v>1114</v>
      </c>
      <c r="C56" s="615" t="s">
        <v>2000</v>
      </c>
      <c r="D56" s="616">
        <v>0</v>
      </c>
      <c r="E56" s="531">
        <v>0</v>
      </c>
      <c r="F56" s="532">
        <v>0</v>
      </c>
      <c r="G56" s="530">
        <v>0</v>
      </c>
      <c r="H56" s="531">
        <v>0</v>
      </c>
      <c r="I56" s="532">
        <v>0</v>
      </c>
      <c r="J56" s="43" t="str">
        <f t="shared" si="0"/>
        <v>Weryfikacja bieżącego wiersza OK</v>
      </c>
    </row>
    <row r="57" spans="2:10" ht="15" thickBot="1">
      <c r="B57" s="609" t="s">
        <v>1115</v>
      </c>
      <c r="C57" s="617" t="s">
        <v>2000</v>
      </c>
      <c r="D57" s="616">
        <v>0</v>
      </c>
      <c r="E57" s="531">
        <v>0</v>
      </c>
      <c r="F57" s="532">
        <v>0</v>
      </c>
      <c r="G57" s="530">
        <v>0</v>
      </c>
      <c r="H57" s="531">
        <v>0</v>
      </c>
      <c r="I57" s="532">
        <v>0</v>
      </c>
      <c r="J57" s="43" t="str">
        <f t="shared" si="0"/>
        <v>Weryfikacja bieżącego wiersza OK</v>
      </c>
    </row>
    <row r="58" spans="2:10" ht="15" thickBot="1">
      <c r="B58" s="602" t="s">
        <v>1116</v>
      </c>
      <c r="C58" s="603" t="s">
        <v>52</v>
      </c>
      <c r="D58" s="618">
        <v>0</v>
      </c>
      <c r="E58" s="619">
        <v>0</v>
      </c>
      <c r="F58" s="620">
        <v>0</v>
      </c>
      <c r="G58" s="618">
        <v>0</v>
      </c>
      <c r="H58" s="619">
        <v>0</v>
      </c>
      <c r="I58" s="620">
        <v>0</v>
      </c>
      <c r="J58" s="43" t="str">
        <f t="shared" si="0"/>
        <v>Weryfikacja bieżącego wiersza OK</v>
      </c>
    </row>
    <row r="60" spans="2:10">
      <c r="C60" s="38" t="s">
        <v>1758</v>
      </c>
      <c r="D60" s="38"/>
      <c r="E60" s="38"/>
      <c r="F60" s="38"/>
      <c r="G60" s="38"/>
      <c r="H60" s="38"/>
      <c r="I60" s="38"/>
    </row>
    <row r="61" spans="2:10">
      <c r="C61" s="38" t="s">
        <v>1116</v>
      </c>
      <c r="D61" s="62" t="str">
        <f>IF(D58="","",IF(ROUND(SUM(D8:D57),2)=ROUND(D58,2),"OK","Błąd sumy częściowej"))</f>
        <v>OK</v>
      </c>
      <c r="E61" s="62" t="str">
        <f t="shared" ref="E61:I61" si="1">IF(E58="","",IF(ROUND(SUM(E8:E57),2)=ROUND(E58,2),"OK","Błąd sumy częściowej"))</f>
        <v>OK</v>
      </c>
      <c r="F61" s="62" t="str">
        <f t="shared" si="1"/>
        <v>OK</v>
      </c>
      <c r="G61" s="62" t="str">
        <f t="shared" si="1"/>
        <v>OK</v>
      </c>
      <c r="H61" s="62" t="str">
        <f t="shared" si="1"/>
        <v>OK</v>
      </c>
      <c r="I61" s="62" t="str">
        <f t="shared" si="1"/>
        <v>OK</v>
      </c>
    </row>
    <row r="62" spans="2:10">
      <c r="C62" s="43" t="s">
        <v>1759</v>
      </c>
      <c r="D62" s="62" t="str">
        <f>IF(COUNTBLANK(J8:J58)=51,"",IF(AND(COUNTIF(J8:J58,"Weryfikacja bieżącego wiersza OK")=51,COUNTIF(D61:I61,"OK")=6),"Arkusz jest zwalidowany poprawnie","Arkusz jest niepoprawny"))</f>
        <v>Arkusz jest zwalidowany poprawnie</v>
      </c>
    </row>
  </sheetData>
  <sheetProtection algorithmName="SHA-512" hashValue="ptzCiyWsJyBAdx/T9VTQNbR+CIqMhNguaefW4ENrlSPIDIt36nTEdz1y1IVTf/MUr6j3yokaSoUnWfiDF26Auw==" saltValue="CAHYRX0BUk8T9nfcy+r02w==" spinCount="100000" sheet="1" objects="1" scenarios="1"/>
  <mergeCells count="3">
    <mergeCell ref="B4:C6"/>
    <mergeCell ref="D4:F4"/>
    <mergeCell ref="G4:I4"/>
  </mergeCells>
  <conditionalFormatting sqref="J8">
    <cfRule type="containsText" dxfId="160" priority="5" operator="containsText" text="Należy">
      <formula>NOT(ISERROR(SEARCH("Należy",J8)))</formula>
    </cfRule>
    <cfRule type="containsText" dxfId="159" priority="6" operator="containsText" text="Weryfikacja bieżącego wiersza OK">
      <formula>NOT(ISERROR(SEARCH("Weryfikacja bieżącego wiersza OK",J8)))</formula>
    </cfRule>
  </conditionalFormatting>
  <conditionalFormatting sqref="J9:J58">
    <cfRule type="containsText" dxfId="158" priority="3" operator="containsText" text="Należy">
      <formula>NOT(ISERROR(SEARCH("Należy",J9)))</formula>
    </cfRule>
    <cfRule type="containsText" dxfId="157" priority="4" operator="containsText" text="Weryfikacja bieżącego wiersza OK">
      <formula>NOT(ISERROR(SEARCH("Weryfikacja bieżącego wiersza OK",J9)))</formula>
    </cfRule>
  </conditionalFormatting>
  <conditionalFormatting sqref="D61:I61">
    <cfRule type="containsText" dxfId="156" priority="2" operator="containsText" text="OK">
      <formula>NOT(ISERROR(SEARCH("OK",D61)))</formula>
    </cfRule>
  </conditionalFormatting>
  <conditionalFormatting sqref="D62">
    <cfRule type="containsText" dxfId="155" priority="1" operator="containsText" text="Arkusz jest zwalidowany poprawnie">
      <formula>NOT(ISERROR(SEARCH("Arkusz jest zwalidowany poprawnie",D62)))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0"/>
  <dimension ref="B1:E14"/>
  <sheetViews>
    <sheetView workbookViewId="0">
      <selection activeCell="D6" sqref="D6:D10"/>
    </sheetView>
  </sheetViews>
  <sheetFormatPr defaultColWidth="8.7265625" defaultRowHeight="14.5"/>
  <cols>
    <col min="1" max="2" width="8.7265625" style="43"/>
    <col min="3" max="3" width="45.1796875" style="43" customWidth="1"/>
    <col min="4" max="4" width="13.54296875" style="43" customWidth="1"/>
    <col min="5" max="16384" width="8.7265625" style="43"/>
  </cols>
  <sheetData>
    <row r="1" spans="2:5">
      <c r="B1" s="39" t="s">
        <v>8</v>
      </c>
    </row>
    <row r="2" spans="2:5">
      <c r="B2" s="38" t="s">
        <v>1519</v>
      </c>
    </row>
    <row r="3" spans="2:5" ht="15" thickBot="1"/>
    <row r="4" spans="2:5" ht="15" thickBot="1">
      <c r="B4" s="1264"/>
      <c r="C4" s="1265"/>
      <c r="D4" s="621" t="s">
        <v>80</v>
      </c>
    </row>
    <row r="5" spans="2:5" ht="15" thickBot="1">
      <c r="B5" s="1266"/>
      <c r="C5" s="1267"/>
      <c r="D5" s="622" t="s">
        <v>777</v>
      </c>
    </row>
    <row r="6" spans="2:5" ht="15" thickBot="1">
      <c r="B6" s="623" t="s">
        <v>1118</v>
      </c>
      <c r="C6" s="624" t="s">
        <v>1119</v>
      </c>
      <c r="D6" s="1081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625" t="s">
        <v>1120</v>
      </c>
      <c r="C7" s="626" t="s">
        <v>1124</v>
      </c>
      <c r="D7" s="631">
        <v>0</v>
      </c>
      <c r="E7" s="15" t="str">
        <f>IF(ISBLANK(D7),"",IF(ISNUMBER(D7),"Weryfikacja wiersza OK","Wartość w kolumnie a musi być liczbą"))</f>
        <v>Weryfikacja wiersza OK</v>
      </c>
    </row>
    <row r="8" spans="2:5">
      <c r="B8" s="627" t="s">
        <v>1121</v>
      </c>
      <c r="C8" s="628" t="s">
        <v>1520</v>
      </c>
      <c r="D8" s="632">
        <v>0</v>
      </c>
      <c r="E8" s="15" t="str">
        <f t="shared" ref="E8:E10" si="0">IF(ISBLANK(D8),"",IF(ISNUMBER(D8),"Weryfikacja wiersza OK","Wartość w kolumnie a musi być liczbą"))</f>
        <v>Weryfikacja wiersza OK</v>
      </c>
    </row>
    <row r="9" spans="2:5">
      <c r="B9" s="627" t="s">
        <v>1122</v>
      </c>
      <c r="C9" s="628" t="s">
        <v>1521</v>
      </c>
      <c r="D9" s="632">
        <v>0</v>
      </c>
      <c r="E9" s="15" t="str">
        <f t="shared" si="0"/>
        <v>Weryfikacja wiersza OK</v>
      </c>
    </row>
    <row r="10" spans="2:5" ht="15" thickBot="1">
      <c r="B10" s="629" t="s">
        <v>1123</v>
      </c>
      <c r="C10" s="630" t="s">
        <v>1522</v>
      </c>
      <c r="D10" s="633">
        <v>0</v>
      </c>
      <c r="E10" s="15" t="str">
        <f t="shared" si="0"/>
        <v>Weryfikacja wiersza OK</v>
      </c>
    </row>
    <row r="12" spans="2:5">
      <c r="C12" s="38" t="s">
        <v>1758</v>
      </c>
      <c r="D12" s="38"/>
    </row>
    <row r="13" spans="2:5">
      <c r="C13" s="38" t="s">
        <v>1118</v>
      </c>
      <c r="D13" s="62" t="str">
        <f>IF(D6="","",IF(ROUND(SUM(D7:D10),2)=ROUND(D6,2),"OK","Błąd sumy częściowej"))</f>
        <v>OK</v>
      </c>
    </row>
    <row r="14" spans="2:5">
      <c r="C14" s="38" t="s">
        <v>1759</v>
      </c>
      <c r="D14" s="62" t="str">
        <f>IF(COUNTBLANK(E6:E10)=5,"",IF(AND(COUNTIF(E6:E10,"Weryfikacja wiersza OK")=5,COUNTIF(D13,"OK")=1),"Arkusz jest zwalidowany poprawnie","Arkusz jest niepoprawny"))</f>
        <v>Arkusz jest zwalidowany poprawnie</v>
      </c>
    </row>
  </sheetData>
  <sheetProtection algorithmName="SHA-512" hashValue="oUcArJlAMJmFmwsXpft9o+TIWNdvz0WTbk9Dk/IqBrh4fMAgBT6RfeevGwThTKrwI1f5tU3Hf+tqjhR7mi2Pcw==" saltValue="w5hrxevBlgj4zX/BKy/wzg==" spinCount="100000" sheet="1" objects="1" scenarios="1"/>
  <mergeCells count="1">
    <mergeCell ref="B4:C5"/>
  </mergeCells>
  <conditionalFormatting sqref="E6:E7">
    <cfRule type="containsText" dxfId="154" priority="5" operator="containsText" text="Weryfikacja wiersza OK">
      <formula>NOT(ISERROR(SEARCH("Weryfikacja wiersza OK",E6)))</formula>
    </cfRule>
  </conditionalFormatting>
  <conditionalFormatting sqref="E8:E10">
    <cfRule type="containsText" dxfId="153" priority="4" operator="containsText" text="Weryfikacja wiersza OK">
      <formula>NOT(ISERROR(SEARCH("Weryfikacja wiersza OK",E8)))</formula>
    </cfRule>
  </conditionalFormatting>
  <conditionalFormatting sqref="D14">
    <cfRule type="containsText" dxfId="152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151" priority="1" operator="containsText" text="OK">
      <formula>NOT(ISERROR(SEARCH("OK",D13)))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1"/>
  <dimension ref="B1:T58"/>
  <sheetViews>
    <sheetView topLeftCell="A12" zoomScaleNormal="100" workbookViewId="0">
      <selection activeCell="C7" sqref="C7:R56"/>
    </sheetView>
  </sheetViews>
  <sheetFormatPr defaultColWidth="8.7265625" defaultRowHeight="14.5"/>
  <cols>
    <col min="1" max="2" width="8.7265625" style="43"/>
    <col min="3" max="3" width="17.1796875" style="43" customWidth="1"/>
    <col min="4" max="17" width="8.7265625" style="43"/>
    <col min="18" max="18" width="16.54296875" style="43" customWidth="1"/>
    <col min="19" max="19" width="32.7265625" style="43" customWidth="1"/>
    <col min="20" max="16384" width="8.7265625" style="43"/>
  </cols>
  <sheetData>
    <row r="1" spans="2:20">
      <c r="B1" s="39" t="s">
        <v>8</v>
      </c>
    </row>
    <row r="2" spans="2:20">
      <c r="B2" s="38" t="s">
        <v>1523</v>
      </c>
    </row>
    <row r="3" spans="2:20" ht="15" thickBot="1"/>
    <row r="4" spans="2:20">
      <c r="B4" s="1268" t="s">
        <v>1125</v>
      </c>
      <c r="C4" s="1274" t="s">
        <v>985</v>
      </c>
      <c r="D4" s="1261" t="s">
        <v>1126</v>
      </c>
      <c r="E4" s="1262"/>
      <c r="F4" s="1262"/>
      <c r="G4" s="1263"/>
      <c r="H4" s="1271" t="s">
        <v>1127</v>
      </c>
      <c r="I4" s="1272"/>
      <c r="J4" s="1272"/>
      <c r="K4" s="1273"/>
      <c r="L4" s="1271" t="s">
        <v>1128</v>
      </c>
      <c r="M4" s="1272"/>
      <c r="N4" s="1272"/>
      <c r="O4" s="1273"/>
      <c r="P4" s="1261" t="s">
        <v>88</v>
      </c>
      <c r="Q4" s="1262"/>
      <c r="R4" s="1263"/>
    </row>
    <row r="5" spans="2:20" ht="104">
      <c r="B5" s="1269"/>
      <c r="C5" s="1275"/>
      <c r="D5" s="634" t="s">
        <v>1524</v>
      </c>
      <c r="E5" s="635" t="s">
        <v>1129</v>
      </c>
      <c r="F5" s="635" t="s">
        <v>1130</v>
      </c>
      <c r="G5" s="636" t="s">
        <v>47</v>
      </c>
      <c r="H5" s="634" t="s">
        <v>1524</v>
      </c>
      <c r="I5" s="635" t="s">
        <v>1129</v>
      </c>
      <c r="J5" s="635" t="s">
        <v>1130</v>
      </c>
      <c r="K5" s="636" t="s">
        <v>47</v>
      </c>
      <c r="L5" s="634" t="s">
        <v>1524</v>
      </c>
      <c r="M5" s="635" t="s">
        <v>1131</v>
      </c>
      <c r="N5" s="635" t="s">
        <v>1130</v>
      </c>
      <c r="O5" s="636" t="s">
        <v>47</v>
      </c>
      <c r="P5" s="634" t="s">
        <v>1525</v>
      </c>
      <c r="Q5" s="635" t="s">
        <v>1132</v>
      </c>
      <c r="R5" s="636" t="s">
        <v>47</v>
      </c>
    </row>
    <row r="6" spans="2:20" ht="15" thickBot="1">
      <c r="B6" s="1270"/>
      <c r="C6" s="1276"/>
      <c r="D6" s="527" t="s">
        <v>778</v>
      </c>
      <c r="E6" s="528" t="s">
        <v>779</v>
      </c>
      <c r="F6" s="528" t="s">
        <v>780</v>
      </c>
      <c r="G6" s="529" t="s">
        <v>781</v>
      </c>
      <c r="H6" s="527" t="s">
        <v>808</v>
      </c>
      <c r="I6" s="528" t="s">
        <v>809</v>
      </c>
      <c r="J6" s="528" t="s">
        <v>712</v>
      </c>
      <c r="K6" s="529" t="s">
        <v>810</v>
      </c>
      <c r="L6" s="601" t="s">
        <v>711</v>
      </c>
      <c r="M6" s="637" t="s">
        <v>811</v>
      </c>
      <c r="N6" s="637" t="s">
        <v>812</v>
      </c>
      <c r="O6" s="638" t="s">
        <v>813</v>
      </c>
      <c r="P6" s="527" t="s">
        <v>819</v>
      </c>
      <c r="Q6" s="528" t="s">
        <v>820</v>
      </c>
      <c r="R6" s="529" t="s">
        <v>821</v>
      </c>
    </row>
    <row r="7" spans="2:20">
      <c r="B7" s="639" t="s">
        <v>1133</v>
      </c>
      <c r="C7" s="640" t="s">
        <v>2000</v>
      </c>
      <c r="D7" s="641">
        <v>0</v>
      </c>
      <c r="E7" s="642">
        <v>0</v>
      </c>
      <c r="F7" s="642">
        <v>0</v>
      </c>
      <c r="G7" s="643">
        <v>0</v>
      </c>
      <c r="H7" s="641">
        <v>0</v>
      </c>
      <c r="I7" s="642">
        <v>0</v>
      </c>
      <c r="J7" s="642">
        <v>0</v>
      </c>
      <c r="K7" s="643">
        <v>0</v>
      </c>
      <c r="L7" s="641">
        <v>0</v>
      </c>
      <c r="M7" s="642">
        <v>0</v>
      </c>
      <c r="N7" s="642">
        <v>0</v>
      </c>
      <c r="O7" s="643">
        <v>0</v>
      </c>
      <c r="P7" s="641">
        <v>0</v>
      </c>
      <c r="Q7" s="642">
        <v>0</v>
      </c>
      <c r="R7" s="643">
        <v>0</v>
      </c>
      <c r="S7" s="43" t="str">
        <f>IF(COUNTBLANK(D7:R7)=15,"",IF(AND(COUNTBLANK(D7:R7)=0,COUNT(D7:R7)=15), "Weryfikacja bieżącego wiersza OK", "Należy wypełnić wszystkie pola w bieżącym wierszu"))</f>
        <v>Weryfikacja bieżącego wiersza OK</v>
      </c>
      <c r="T7" s="62"/>
    </row>
    <row r="8" spans="2:20">
      <c r="B8" s="627" t="s">
        <v>1134</v>
      </c>
      <c r="C8" s="533" t="s">
        <v>2000</v>
      </c>
      <c r="D8" s="644">
        <v>0</v>
      </c>
      <c r="E8" s="645">
        <v>0</v>
      </c>
      <c r="F8" s="645">
        <v>0</v>
      </c>
      <c r="G8" s="646">
        <v>0</v>
      </c>
      <c r="H8" s="644">
        <v>0</v>
      </c>
      <c r="I8" s="645">
        <v>0</v>
      </c>
      <c r="J8" s="645">
        <v>0</v>
      </c>
      <c r="K8" s="646">
        <v>0</v>
      </c>
      <c r="L8" s="644">
        <v>0</v>
      </c>
      <c r="M8" s="645">
        <v>0</v>
      </c>
      <c r="N8" s="645">
        <v>0</v>
      </c>
      <c r="O8" s="646">
        <v>0</v>
      </c>
      <c r="P8" s="644">
        <v>0</v>
      </c>
      <c r="Q8" s="645">
        <v>0</v>
      </c>
      <c r="R8" s="646">
        <v>0</v>
      </c>
      <c r="S8" s="43" t="str">
        <f t="shared" ref="S8:S56" si="0">IF(COUNTBLANK(D8:R8)=15,"",IF(AND(COUNTBLANK(D8:R8)=0,COUNT(D8:R8)=15), "Weryfikacja bieżącego wiersza OK", "Należy wypełnić wszystkie pola w bieżącym wierszu"))</f>
        <v>Weryfikacja bieżącego wiersza OK</v>
      </c>
      <c r="T8" s="62"/>
    </row>
    <row r="9" spans="2:20">
      <c r="B9" s="627" t="s">
        <v>1135</v>
      </c>
      <c r="C9" s="533" t="s">
        <v>2000</v>
      </c>
      <c r="D9" s="644">
        <v>0</v>
      </c>
      <c r="E9" s="645">
        <v>0</v>
      </c>
      <c r="F9" s="645">
        <v>0</v>
      </c>
      <c r="G9" s="646">
        <v>0</v>
      </c>
      <c r="H9" s="644">
        <v>0</v>
      </c>
      <c r="I9" s="645">
        <v>0</v>
      </c>
      <c r="J9" s="645">
        <v>0</v>
      </c>
      <c r="K9" s="646">
        <v>0</v>
      </c>
      <c r="L9" s="644">
        <v>0</v>
      </c>
      <c r="M9" s="645">
        <v>0</v>
      </c>
      <c r="N9" s="645">
        <v>0</v>
      </c>
      <c r="O9" s="646">
        <v>0</v>
      </c>
      <c r="P9" s="644">
        <v>0</v>
      </c>
      <c r="Q9" s="645">
        <v>0</v>
      </c>
      <c r="R9" s="646">
        <v>0</v>
      </c>
      <c r="S9" s="43" t="str">
        <f t="shared" si="0"/>
        <v>Weryfikacja bieżącego wiersza OK</v>
      </c>
      <c r="T9" s="62"/>
    </row>
    <row r="10" spans="2:20">
      <c r="B10" s="627" t="s">
        <v>1136</v>
      </c>
      <c r="C10" s="533" t="s">
        <v>2000</v>
      </c>
      <c r="D10" s="644">
        <v>0</v>
      </c>
      <c r="E10" s="645">
        <v>0</v>
      </c>
      <c r="F10" s="645">
        <v>0</v>
      </c>
      <c r="G10" s="646">
        <v>0</v>
      </c>
      <c r="H10" s="644">
        <v>0</v>
      </c>
      <c r="I10" s="645">
        <v>0</v>
      </c>
      <c r="J10" s="645">
        <v>0</v>
      </c>
      <c r="K10" s="646">
        <v>0</v>
      </c>
      <c r="L10" s="644">
        <v>0</v>
      </c>
      <c r="M10" s="645">
        <v>0</v>
      </c>
      <c r="N10" s="645">
        <v>0</v>
      </c>
      <c r="O10" s="646">
        <v>0</v>
      </c>
      <c r="P10" s="644">
        <v>0</v>
      </c>
      <c r="Q10" s="645">
        <v>0</v>
      </c>
      <c r="R10" s="646">
        <v>0</v>
      </c>
      <c r="S10" s="43" t="str">
        <f t="shared" si="0"/>
        <v>Weryfikacja bieżącego wiersza OK</v>
      </c>
      <c r="T10" s="62"/>
    </row>
    <row r="11" spans="2:20">
      <c r="B11" s="627" t="s">
        <v>1137</v>
      </c>
      <c r="C11" s="533" t="s">
        <v>2000</v>
      </c>
      <c r="D11" s="644">
        <v>0</v>
      </c>
      <c r="E11" s="645">
        <v>0</v>
      </c>
      <c r="F11" s="645">
        <v>0</v>
      </c>
      <c r="G11" s="646">
        <v>0</v>
      </c>
      <c r="H11" s="644">
        <v>0</v>
      </c>
      <c r="I11" s="645">
        <v>0</v>
      </c>
      <c r="J11" s="645">
        <v>0</v>
      </c>
      <c r="K11" s="646">
        <v>0</v>
      </c>
      <c r="L11" s="644">
        <v>0</v>
      </c>
      <c r="M11" s="645">
        <v>0</v>
      </c>
      <c r="N11" s="645">
        <v>0</v>
      </c>
      <c r="O11" s="646">
        <v>0</v>
      </c>
      <c r="P11" s="644">
        <v>0</v>
      </c>
      <c r="Q11" s="645">
        <v>0</v>
      </c>
      <c r="R11" s="646">
        <v>0</v>
      </c>
      <c r="S11" s="43" t="str">
        <f t="shared" si="0"/>
        <v>Weryfikacja bieżącego wiersza OK</v>
      </c>
      <c r="T11" s="62"/>
    </row>
    <row r="12" spans="2:20">
      <c r="B12" s="627" t="s">
        <v>1138</v>
      </c>
      <c r="C12" s="533" t="s">
        <v>2000</v>
      </c>
      <c r="D12" s="644">
        <v>0</v>
      </c>
      <c r="E12" s="645">
        <v>0</v>
      </c>
      <c r="F12" s="645">
        <v>0</v>
      </c>
      <c r="G12" s="646">
        <v>0</v>
      </c>
      <c r="H12" s="644">
        <v>0</v>
      </c>
      <c r="I12" s="645">
        <v>0</v>
      </c>
      <c r="J12" s="645">
        <v>0</v>
      </c>
      <c r="K12" s="646">
        <v>0</v>
      </c>
      <c r="L12" s="644">
        <v>0</v>
      </c>
      <c r="M12" s="645">
        <v>0</v>
      </c>
      <c r="N12" s="645">
        <v>0</v>
      </c>
      <c r="O12" s="646">
        <v>0</v>
      </c>
      <c r="P12" s="644">
        <v>0</v>
      </c>
      <c r="Q12" s="645">
        <v>0</v>
      </c>
      <c r="R12" s="646">
        <v>0</v>
      </c>
      <c r="S12" s="43" t="str">
        <f t="shared" si="0"/>
        <v>Weryfikacja bieżącego wiersza OK</v>
      </c>
      <c r="T12" s="62"/>
    </row>
    <row r="13" spans="2:20">
      <c r="B13" s="627" t="s">
        <v>1139</v>
      </c>
      <c r="C13" s="533" t="s">
        <v>2000</v>
      </c>
      <c r="D13" s="644">
        <v>0</v>
      </c>
      <c r="E13" s="645">
        <v>0</v>
      </c>
      <c r="F13" s="645">
        <v>0</v>
      </c>
      <c r="G13" s="646">
        <v>0</v>
      </c>
      <c r="H13" s="644">
        <v>0</v>
      </c>
      <c r="I13" s="645">
        <v>0</v>
      </c>
      <c r="J13" s="645">
        <v>0</v>
      </c>
      <c r="K13" s="646">
        <v>0</v>
      </c>
      <c r="L13" s="644">
        <v>0</v>
      </c>
      <c r="M13" s="645">
        <v>0</v>
      </c>
      <c r="N13" s="645">
        <v>0</v>
      </c>
      <c r="O13" s="646">
        <v>0</v>
      </c>
      <c r="P13" s="644">
        <v>0</v>
      </c>
      <c r="Q13" s="645">
        <v>0</v>
      </c>
      <c r="R13" s="646">
        <v>0</v>
      </c>
      <c r="S13" s="43" t="str">
        <f t="shared" si="0"/>
        <v>Weryfikacja bieżącego wiersza OK</v>
      </c>
      <c r="T13" s="62"/>
    </row>
    <row r="14" spans="2:20">
      <c r="B14" s="627" t="s">
        <v>1140</v>
      </c>
      <c r="C14" s="533" t="s">
        <v>2000</v>
      </c>
      <c r="D14" s="644">
        <v>0</v>
      </c>
      <c r="E14" s="645">
        <v>0</v>
      </c>
      <c r="F14" s="645">
        <v>0</v>
      </c>
      <c r="G14" s="646">
        <v>0</v>
      </c>
      <c r="H14" s="644">
        <v>0</v>
      </c>
      <c r="I14" s="645">
        <v>0</v>
      </c>
      <c r="J14" s="645">
        <v>0</v>
      </c>
      <c r="K14" s="646">
        <v>0</v>
      </c>
      <c r="L14" s="644">
        <v>0</v>
      </c>
      <c r="M14" s="645">
        <v>0</v>
      </c>
      <c r="N14" s="645">
        <v>0</v>
      </c>
      <c r="O14" s="646">
        <v>0</v>
      </c>
      <c r="P14" s="644">
        <v>0</v>
      </c>
      <c r="Q14" s="645">
        <v>0</v>
      </c>
      <c r="R14" s="646">
        <v>0</v>
      </c>
      <c r="S14" s="43" t="str">
        <f t="shared" si="0"/>
        <v>Weryfikacja bieżącego wiersza OK</v>
      </c>
      <c r="T14" s="62"/>
    </row>
    <row r="15" spans="2:20">
      <c r="B15" s="627" t="s">
        <v>1141</v>
      </c>
      <c r="C15" s="533" t="s">
        <v>2000</v>
      </c>
      <c r="D15" s="644">
        <v>0</v>
      </c>
      <c r="E15" s="645">
        <v>0</v>
      </c>
      <c r="F15" s="645">
        <v>0</v>
      </c>
      <c r="G15" s="646">
        <v>0</v>
      </c>
      <c r="H15" s="644">
        <v>0</v>
      </c>
      <c r="I15" s="645">
        <v>0</v>
      </c>
      <c r="J15" s="645">
        <v>0</v>
      </c>
      <c r="K15" s="646">
        <v>0</v>
      </c>
      <c r="L15" s="644">
        <v>0</v>
      </c>
      <c r="M15" s="645">
        <v>0</v>
      </c>
      <c r="N15" s="645">
        <v>0</v>
      </c>
      <c r="O15" s="646">
        <v>0</v>
      </c>
      <c r="P15" s="644">
        <v>0</v>
      </c>
      <c r="Q15" s="645">
        <v>0</v>
      </c>
      <c r="R15" s="646">
        <v>0</v>
      </c>
      <c r="S15" s="43" t="str">
        <f t="shared" si="0"/>
        <v>Weryfikacja bieżącego wiersza OK</v>
      </c>
      <c r="T15" s="62"/>
    </row>
    <row r="16" spans="2:20">
      <c r="B16" s="627" t="s">
        <v>1142</v>
      </c>
      <c r="C16" s="533" t="s">
        <v>2000</v>
      </c>
      <c r="D16" s="644">
        <v>0</v>
      </c>
      <c r="E16" s="645">
        <v>0</v>
      </c>
      <c r="F16" s="645">
        <v>0</v>
      </c>
      <c r="G16" s="646">
        <v>0</v>
      </c>
      <c r="H16" s="644">
        <v>0</v>
      </c>
      <c r="I16" s="645">
        <v>0</v>
      </c>
      <c r="J16" s="645">
        <v>0</v>
      </c>
      <c r="K16" s="646">
        <v>0</v>
      </c>
      <c r="L16" s="644">
        <v>0</v>
      </c>
      <c r="M16" s="645">
        <v>0</v>
      </c>
      <c r="N16" s="645">
        <v>0</v>
      </c>
      <c r="O16" s="646">
        <v>0</v>
      </c>
      <c r="P16" s="644">
        <v>0</v>
      </c>
      <c r="Q16" s="645">
        <v>0</v>
      </c>
      <c r="R16" s="646">
        <v>0</v>
      </c>
      <c r="S16" s="43" t="str">
        <f t="shared" si="0"/>
        <v>Weryfikacja bieżącego wiersza OK</v>
      </c>
      <c r="T16" s="62"/>
    </row>
    <row r="17" spans="2:20">
      <c r="B17" s="627" t="s">
        <v>1143</v>
      </c>
      <c r="C17" s="533" t="s">
        <v>2000</v>
      </c>
      <c r="D17" s="644">
        <v>0</v>
      </c>
      <c r="E17" s="645">
        <v>0</v>
      </c>
      <c r="F17" s="645">
        <v>0</v>
      </c>
      <c r="G17" s="646">
        <v>0</v>
      </c>
      <c r="H17" s="644">
        <v>0</v>
      </c>
      <c r="I17" s="645">
        <v>0</v>
      </c>
      <c r="J17" s="645">
        <v>0</v>
      </c>
      <c r="K17" s="646">
        <v>0</v>
      </c>
      <c r="L17" s="644">
        <v>0</v>
      </c>
      <c r="M17" s="645">
        <v>0</v>
      </c>
      <c r="N17" s="645">
        <v>0</v>
      </c>
      <c r="O17" s="646">
        <v>0</v>
      </c>
      <c r="P17" s="644">
        <v>0</v>
      </c>
      <c r="Q17" s="645">
        <v>0</v>
      </c>
      <c r="R17" s="646">
        <v>0</v>
      </c>
      <c r="S17" s="43" t="str">
        <f t="shared" si="0"/>
        <v>Weryfikacja bieżącego wiersza OK</v>
      </c>
      <c r="T17" s="62"/>
    </row>
    <row r="18" spans="2:20">
      <c r="B18" s="627" t="s">
        <v>1144</v>
      </c>
      <c r="C18" s="533" t="s">
        <v>2000</v>
      </c>
      <c r="D18" s="644">
        <v>0</v>
      </c>
      <c r="E18" s="645">
        <v>0</v>
      </c>
      <c r="F18" s="645">
        <v>0</v>
      </c>
      <c r="G18" s="646">
        <v>0</v>
      </c>
      <c r="H18" s="644">
        <v>0</v>
      </c>
      <c r="I18" s="645">
        <v>0</v>
      </c>
      <c r="J18" s="645">
        <v>0</v>
      </c>
      <c r="K18" s="646">
        <v>0</v>
      </c>
      <c r="L18" s="644">
        <v>0</v>
      </c>
      <c r="M18" s="645">
        <v>0</v>
      </c>
      <c r="N18" s="645">
        <v>0</v>
      </c>
      <c r="O18" s="646">
        <v>0</v>
      </c>
      <c r="P18" s="644">
        <v>0</v>
      </c>
      <c r="Q18" s="645">
        <v>0</v>
      </c>
      <c r="R18" s="646">
        <v>0</v>
      </c>
      <c r="S18" s="43" t="str">
        <f t="shared" si="0"/>
        <v>Weryfikacja bieżącego wiersza OK</v>
      </c>
      <c r="T18" s="62"/>
    </row>
    <row r="19" spans="2:20">
      <c r="B19" s="627" t="s">
        <v>1145</v>
      </c>
      <c r="C19" s="533" t="s">
        <v>2000</v>
      </c>
      <c r="D19" s="644">
        <v>0</v>
      </c>
      <c r="E19" s="645">
        <v>0</v>
      </c>
      <c r="F19" s="645">
        <v>0</v>
      </c>
      <c r="G19" s="646">
        <v>0</v>
      </c>
      <c r="H19" s="644">
        <v>0</v>
      </c>
      <c r="I19" s="645">
        <v>0</v>
      </c>
      <c r="J19" s="645">
        <v>0</v>
      </c>
      <c r="K19" s="646">
        <v>0</v>
      </c>
      <c r="L19" s="644">
        <v>0</v>
      </c>
      <c r="M19" s="645">
        <v>0</v>
      </c>
      <c r="N19" s="645">
        <v>0</v>
      </c>
      <c r="O19" s="646">
        <v>0</v>
      </c>
      <c r="P19" s="644">
        <v>0</v>
      </c>
      <c r="Q19" s="645">
        <v>0</v>
      </c>
      <c r="R19" s="646">
        <v>0</v>
      </c>
      <c r="S19" s="43" t="str">
        <f t="shared" si="0"/>
        <v>Weryfikacja bieżącego wiersza OK</v>
      </c>
      <c r="T19" s="62"/>
    </row>
    <row r="20" spans="2:20">
      <c r="B20" s="627" t="s">
        <v>1146</v>
      </c>
      <c r="C20" s="533" t="s">
        <v>2000</v>
      </c>
      <c r="D20" s="644">
        <v>0</v>
      </c>
      <c r="E20" s="645">
        <v>0</v>
      </c>
      <c r="F20" s="645">
        <v>0</v>
      </c>
      <c r="G20" s="646">
        <v>0</v>
      </c>
      <c r="H20" s="644">
        <v>0</v>
      </c>
      <c r="I20" s="645">
        <v>0</v>
      </c>
      <c r="J20" s="645">
        <v>0</v>
      </c>
      <c r="K20" s="646">
        <v>0</v>
      </c>
      <c r="L20" s="644">
        <v>0</v>
      </c>
      <c r="M20" s="645">
        <v>0</v>
      </c>
      <c r="N20" s="645">
        <v>0</v>
      </c>
      <c r="O20" s="646">
        <v>0</v>
      </c>
      <c r="P20" s="644">
        <v>0</v>
      </c>
      <c r="Q20" s="645">
        <v>0</v>
      </c>
      <c r="R20" s="646">
        <v>0</v>
      </c>
      <c r="S20" s="43" t="str">
        <f t="shared" si="0"/>
        <v>Weryfikacja bieżącego wiersza OK</v>
      </c>
      <c r="T20" s="62"/>
    </row>
    <row r="21" spans="2:20">
      <c r="B21" s="627" t="s">
        <v>1147</v>
      </c>
      <c r="C21" s="533" t="s">
        <v>2000</v>
      </c>
      <c r="D21" s="644">
        <v>0</v>
      </c>
      <c r="E21" s="645">
        <v>0</v>
      </c>
      <c r="F21" s="645">
        <v>0</v>
      </c>
      <c r="G21" s="646">
        <v>0</v>
      </c>
      <c r="H21" s="644">
        <v>0</v>
      </c>
      <c r="I21" s="645">
        <v>0</v>
      </c>
      <c r="J21" s="645">
        <v>0</v>
      </c>
      <c r="K21" s="646">
        <v>0</v>
      </c>
      <c r="L21" s="644">
        <v>0</v>
      </c>
      <c r="M21" s="645">
        <v>0</v>
      </c>
      <c r="N21" s="645">
        <v>0</v>
      </c>
      <c r="O21" s="646">
        <v>0</v>
      </c>
      <c r="P21" s="644">
        <v>0</v>
      </c>
      <c r="Q21" s="645">
        <v>0</v>
      </c>
      <c r="R21" s="646">
        <v>0</v>
      </c>
      <c r="S21" s="43" t="str">
        <f t="shared" si="0"/>
        <v>Weryfikacja bieżącego wiersza OK</v>
      </c>
      <c r="T21" s="62"/>
    </row>
    <row r="22" spans="2:20">
      <c r="B22" s="627" t="s">
        <v>1148</v>
      </c>
      <c r="C22" s="533" t="s">
        <v>2000</v>
      </c>
      <c r="D22" s="644">
        <v>0</v>
      </c>
      <c r="E22" s="645">
        <v>0</v>
      </c>
      <c r="F22" s="645">
        <v>0</v>
      </c>
      <c r="G22" s="646">
        <v>0</v>
      </c>
      <c r="H22" s="644">
        <v>0</v>
      </c>
      <c r="I22" s="645">
        <v>0</v>
      </c>
      <c r="J22" s="645">
        <v>0</v>
      </c>
      <c r="K22" s="646">
        <v>0</v>
      </c>
      <c r="L22" s="644">
        <v>0</v>
      </c>
      <c r="M22" s="645">
        <v>0</v>
      </c>
      <c r="N22" s="645">
        <v>0</v>
      </c>
      <c r="O22" s="646">
        <v>0</v>
      </c>
      <c r="P22" s="644">
        <v>0</v>
      </c>
      <c r="Q22" s="645">
        <v>0</v>
      </c>
      <c r="R22" s="646">
        <v>0</v>
      </c>
      <c r="S22" s="43" t="str">
        <f t="shared" si="0"/>
        <v>Weryfikacja bieżącego wiersza OK</v>
      </c>
      <c r="T22" s="62"/>
    </row>
    <row r="23" spans="2:20">
      <c r="B23" s="627" t="s">
        <v>1149</v>
      </c>
      <c r="C23" s="533" t="s">
        <v>2000</v>
      </c>
      <c r="D23" s="644">
        <v>0</v>
      </c>
      <c r="E23" s="645">
        <v>0</v>
      </c>
      <c r="F23" s="645">
        <v>0</v>
      </c>
      <c r="G23" s="646">
        <v>0</v>
      </c>
      <c r="H23" s="644">
        <v>0</v>
      </c>
      <c r="I23" s="645">
        <v>0</v>
      </c>
      <c r="J23" s="645">
        <v>0</v>
      </c>
      <c r="K23" s="646">
        <v>0</v>
      </c>
      <c r="L23" s="644">
        <v>0</v>
      </c>
      <c r="M23" s="645">
        <v>0</v>
      </c>
      <c r="N23" s="645">
        <v>0</v>
      </c>
      <c r="O23" s="646">
        <v>0</v>
      </c>
      <c r="P23" s="644">
        <v>0</v>
      </c>
      <c r="Q23" s="645">
        <v>0</v>
      </c>
      <c r="R23" s="646">
        <v>0</v>
      </c>
      <c r="S23" s="43" t="str">
        <f t="shared" si="0"/>
        <v>Weryfikacja bieżącego wiersza OK</v>
      </c>
      <c r="T23" s="62"/>
    </row>
    <row r="24" spans="2:20">
      <c r="B24" s="627" t="s">
        <v>1150</v>
      </c>
      <c r="C24" s="533" t="s">
        <v>2000</v>
      </c>
      <c r="D24" s="644">
        <v>0</v>
      </c>
      <c r="E24" s="645">
        <v>0</v>
      </c>
      <c r="F24" s="645">
        <v>0</v>
      </c>
      <c r="G24" s="646">
        <v>0</v>
      </c>
      <c r="H24" s="644">
        <v>0</v>
      </c>
      <c r="I24" s="645">
        <v>0</v>
      </c>
      <c r="J24" s="645">
        <v>0</v>
      </c>
      <c r="K24" s="646">
        <v>0</v>
      </c>
      <c r="L24" s="644">
        <v>0</v>
      </c>
      <c r="M24" s="645">
        <v>0</v>
      </c>
      <c r="N24" s="645">
        <v>0</v>
      </c>
      <c r="O24" s="646">
        <v>0</v>
      </c>
      <c r="P24" s="644">
        <v>0</v>
      </c>
      <c r="Q24" s="645">
        <v>0</v>
      </c>
      <c r="R24" s="646">
        <v>0</v>
      </c>
      <c r="S24" s="43" t="str">
        <f t="shared" si="0"/>
        <v>Weryfikacja bieżącego wiersza OK</v>
      </c>
      <c r="T24" s="62"/>
    </row>
    <row r="25" spans="2:20">
      <c r="B25" s="627" t="s">
        <v>1151</v>
      </c>
      <c r="C25" s="533" t="s">
        <v>2000</v>
      </c>
      <c r="D25" s="644">
        <v>0</v>
      </c>
      <c r="E25" s="645">
        <v>0</v>
      </c>
      <c r="F25" s="645">
        <v>0</v>
      </c>
      <c r="G25" s="646">
        <v>0</v>
      </c>
      <c r="H25" s="644">
        <v>0</v>
      </c>
      <c r="I25" s="645">
        <v>0</v>
      </c>
      <c r="J25" s="645">
        <v>0</v>
      </c>
      <c r="K25" s="646">
        <v>0</v>
      </c>
      <c r="L25" s="644">
        <v>0</v>
      </c>
      <c r="M25" s="645">
        <v>0</v>
      </c>
      <c r="N25" s="645">
        <v>0</v>
      </c>
      <c r="O25" s="646">
        <v>0</v>
      </c>
      <c r="P25" s="644">
        <v>0</v>
      </c>
      <c r="Q25" s="645">
        <v>0</v>
      </c>
      <c r="R25" s="646">
        <v>0</v>
      </c>
      <c r="S25" s="43" t="str">
        <f t="shared" si="0"/>
        <v>Weryfikacja bieżącego wiersza OK</v>
      </c>
      <c r="T25" s="62"/>
    </row>
    <row r="26" spans="2:20">
      <c r="B26" s="627" t="s">
        <v>1152</v>
      </c>
      <c r="C26" s="533" t="s">
        <v>2000</v>
      </c>
      <c r="D26" s="644">
        <v>0</v>
      </c>
      <c r="E26" s="645">
        <v>0</v>
      </c>
      <c r="F26" s="645">
        <v>0</v>
      </c>
      <c r="G26" s="646">
        <v>0</v>
      </c>
      <c r="H26" s="644">
        <v>0</v>
      </c>
      <c r="I26" s="645">
        <v>0</v>
      </c>
      <c r="J26" s="645">
        <v>0</v>
      </c>
      <c r="K26" s="646">
        <v>0</v>
      </c>
      <c r="L26" s="644">
        <v>0</v>
      </c>
      <c r="M26" s="645">
        <v>0</v>
      </c>
      <c r="N26" s="645">
        <v>0</v>
      </c>
      <c r="O26" s="646">
        <v>0</v>
      </c>
      <c r="P26" s="644">
        <v>0</v>
      </c>
      <c r="Q26" s="645">
        <v>0</v>
      </c>
      <c r="R26" s="646">
        <v>0</v>
      </c>
      <c r="S26" s="43" t="str">
        <f t="shared" si="0"/>
        <v>Weryfikacja bieżącego wiersza OK</v>
      </c>
      <c r="T26" s="62"/>
    </row>
    <row r="27" spans="2:20">
      <c r="B27" s="627" t="s">
        <v>1153</v>
      </c>
      <c r="C27" s="533" t="s">
        <v>2000</v>
      </c>
      <c r="D27" s="644">
        <v>0</v>
      </c>
      <c r="E27" s="645">
        <v>0</v>
      </c>
      <c r="F27" s="645">
        <v>0</v>
      </c>
      <c r="G27" s="646">
        <v>0</v>
      </c>
      <c r="H27" s="644">
        <v>0</v>
      </c>
      <c r="I27" s="645">
        <v>0</v>
      </c>
      <c r="J27" s="645">
        <v>0</v>
      </c>
      <c r="K27" s="646">
        <v>0</v>
      </c>
      <c r="L27" s="644">
        <v>0</v>
      </c>
      <c r="M27" s="645">
        <v>0</v>
      </c>
      <c r="N27" s="645">
        <v>0</v>
      </c>
      <c r="O27" s="646">
        <v>0</v>
      </c>
      <c r="P27" s="644">
        <v>0</v>
      </c>
      <c r="Q27" s="645">
        <v>0</v>
      </c>
      <c r="R27" s="646">
        <v>0</v>
      </c>
      <c r="S27" s="43" t="str">
        <f t="shared" si="0"/>
        <v>Weryfikacja bieżącego wiersza OK</v>
      </c>
      <c r="T27" s="62"/>
    </row>
    <row r="28" spans="2:20">
      <c r="B28" s="627" t="s">
        <v>1154</v>
      </c>
      <c r="C28" s="533" t="s">
        <v>2000</v>
      </c>
      <c r="D28" s="644">
        <v>0</v>
      </c>
      <c r="E28" s="645">
        <v>0</v>
      </c>
      <c r="F28" s="645">
        <v>0</v>
      </c>
      <c r="G28" s="646">
        <v>0</v>
      </c>
      <c r="H28" s="644">
        <v>0</v>
      </c>
      <c r="I28" s="645">
        <v>0</v>
      </c>
      <c r="J28" s="645">
        <v>0</v>
      </c>
      <c r="K28" s="646">
        <v>0</v>
      </c>
      <c r="L28" s="644">
        <v>0</v>
      </c>
      <c r="M28" s="645">
        <v>0</v>
      </c>
      <c r="N28" s="645">
        <v>0</v>
      </c>
      <c r="O28" s="646">
        <v>0</v>
      </c>
      <c r="P28" s="644">
        <v>0</v>
      </c>
      <c r="Q28" s="645">
        <v>0</v>
      </c>
      <c r="R28" s="646">
        <v>0</v>
      </c>
      <c r="S28" s="43" t="str">
        <f t="shared" si="0"/>
        <v>Weryfikacja bieżącego wiersza OK</v>
      </c>
      <c r="T28" s="62"/>
    </row>
    <row r="29" spans="2:20">
      <c r="B29" s="627" t="s">
        <v>1155</v>
      </c>
      <c r="C29" s="533" t="s">
        <v>2000</v>
      </c>
      <c r="D29" s="644">
        <v>0</v>
      </c>
      <c r="E29" s="645">
        <v>0</v>
      </c>
      <c r="F29" s="645">
        <v>0</v>
      </c>
      <c r="G29" s="646">
        <v>0</v>
      </c>
      <c r="H29" s="644">
        <v>0</v>
      </c>
      <c r="I29" s="645">
        <v>0</v>
      </c>
      <c r="J29" s="645">
        <v>0</v>
      </c>
      <c r="K29" s="646">
        <v>0</v>
      </c>
      <c r="L29" s="644">
        <v>0</v>
      </c>
      <c r="M29" s="645">
        <v>0</v>
      </c>
      <c r="N29" s="645">
        <v>0</v>
      </c>
      <c r="O29" s="646">
        <v>0</v>
      </c>
      <c r="P29" s="644">
        <v>0</v>
      </c>
      <c r="Q29" s="645">
        <v>0</v>
      </c>
      <c r="R29" s="646">
        <v>0</v>
      </c>
      <c r="S29" s="43" t="str">
        <f t="shared" si="0"/>
        <v>Weryfikacja bieżącego wiersza OK</v>
      </c>
      <c r="T29" s="62"/>
    </row>
    <row r="30" spans="2:20">
      <c r="B30" s="627" t="s">
        <v>1156</v>
      </c>
      <c r="C30" s="533" t="s">
        <v>2000</v>
      </c>
      <c r="D30" s="644">
        <v>0</v>
      </c>
      <c r="E30" s="645">
        <v>0</v>
      </c>
      <c r="F30" s="645">
        <v>0</v>
      </c>
      <c r="G30" s="646">
        <v>0</v>
      </c>
      <c r="H30" s="644">
        <v>0</v>
      </c>
      <c r="I30" s="645">
        <v>0</v>
      </c>
      <c r="J30" s="645">
        <v>0</v>
      </c>
      <c r="K30" s="646">
        <v>0</v>
      </c>
      <c r="L30" s="644">
        <v>0</v>
      </c>
      <c r="M30" s="645">
        <v>0</v>
      </c>
      <c r="N30" s="645">
        <v>0</v>
      </c>
      <c r="O30" s="646">
        <v>0</v>
      </c>
      <c r="P30" s="644">
        <v>0</v>
      </c>
      <c r="Q30" s="645">
        <v>0</v>
      </c>
      <c r="R30" s="646">
        <v>0</v>
      </c>
      <c r="S30" s="43" t="str">
        <f t="shared" si="0"/>
        <v>Weryfikacja bieżącego wiersza OK</v>
      </c>
      <c r="T30" s="62"/>
    </row>
    <row r="31" spans="2:20">
      <c r="B31" s="627" t="s">
        <v>1157</v>
      </c>
      <c r="C31" s="533" t="s">
        <v>2000</v>
      </c>
      <c r="D31" s="644">
        <v>0</v>
      </c>
      <c r="E31" s="645">
        <v>0</v>
      </c>
      <c r="F31" s="645">
        <v>0</v>
      </c>
      <c r="G31" s="646">
        <v>0</v>
      </c>
      <c r="H31" s="644">
        <v>0</v>
      </c>
      <c r="I31" s="645">
        <v>0</v>
      </c>
      <c r="J31" s="645">
        <v>0</v>
      </c>
      <c r="K31" s="646">
        <v>0</v>
      </c>
      <c r="L31" s="644">
        <v>0</v>
      </c>
      <c r="M31" s="645">
        <v>0</v>
      </c>
      <c r="N31" s="645">
        <v>0</v>
      </c>
      <c r="O31" s="646">
        <v>0</v>
      </c>
      <c r="P31" s="644">
        <v>0</v>
      </c>
      <c r="Q31" s="645">
        <v>0</v>
      </c>
      <c r="R31" s="646">
        <v>0</v>
      </c>
      <c r="S31" s="43" t="str">
        <f t="shared" si="0"/>
        <v>Weryfikacja bieżącego wiersza OK</v>
      </c>
      <c r="T31" s="62"/>
    </row>
    <row r="32" spans="2:20">
      <c r="B32" s="627" t="s">
        <v>1158</v>
      </c>
      <c r="C32" s="533" t="s">
        <v>2000</v>
      </c>
      <c r="D32" s="644">
        <v>0</v>
      </c>
      <c r="E32" s="645">
        <v>0</v>
      </c>
      <c r="F32" s="645">
        <v>0</v>
      </c>
      <c r="G32" s="646">
        <v>0</v>
      </c>
      <c r="H32" s="644">
        <v>0</v>
      </c>
      <c r="I32" s="645">
        <v>0</v>
      </c>
      <c r="J32" s="645">
        <v>0</v>
      </c>
      <c r="K32" s="646">
        <v>0</v>
      </c>
      <c r="L32" s="644">
        <v>0</v>
      </c>
      <c r="M32" s="645">
        <v>0</v>
      </c>
      <c r="N32" s="645">
        <v>0</v>
      </c>
      <c r="O32" s="646">
        <v>0</v>
      </c>
      <c r="P32" s="644">
        <v>0</v>
      </c>
      <c r="Q32" s="645">
        <v>0</v>
      </c>
      <c r="R32" s="646">
        <v>0</v>
      </c>
      <c r="S32" s="43" t="str">
        <f t="shared" si="0"/>
        <v>Weryfikacja bieżącego wiersza OK</v>
      </c>
      <c r="T32" s="62"/>
    </row>
    <row r="33" spans="2:20">
      <c r="B33" s="627" t="s">
        <v>1159</v>
      </c>
      <c r="C33" s="533" t="s">
        <v>2000</v>
      </c>
      <c r="D33" s="644">
        <v>0</v>
      </c>
      <c r="E33" s="645">
        <v>0</v>
      </c>
      <c r="F33" s="645">
        <v>0</v>
      </c>
      <c r="G33" s="646">
        <v>0</v>
      </c>
      <c r="H33" s="644">
        <v>0</v>
      </c>
      <c r="I33" s="645">
        <v>0</v>
      </c>
      <c r="J33" s="645">
        <v>0</v>
      </c>
      <c r="K33" s="646">
        <v>0</v>
      </c>
      <c r="L33" s="644">
        <v>0</v>
      </c>
      <c r="M33" s="645">
        <v>0</v>
      </c>
      <c r="N33" s="645">
        <v>0</v>
      </c>
      <c r="O33" s="646">
        <v>0</v>
      </c>
      <c r="P33" s="644">
        <v>0</v>
      </c>
      <c r="Q33" s="645">
        <v>0</v>
      </c>
      <c r="R33" s="646">
        <v>0</v>
      </c>
      <c r="S33" s="43" t="str">
        <f t="shared" si="0"/>
        <v>Weryfikacja bieżącego wiersza OK</v>
      </c>
      <c r="T33" s="62"/>
    </row>
    <row r="34" spans="2:20">
      <c r="B34" s="627" t="s">
        <v>1160</v>
      </c>
      <c r="C34" s="533" t="s">
        <v>2000</v>
      </c>
      <c r="D34" s="644">
        <v>0</v>
      </c>
      <c r="E34" s="645">
        <v>0</v>
      </c>
      <c r="F34" s="645">
        <v>0</v>
      </c>
      <c r="G34" s="646">
        <v>0</v>
      </c>
      <c r="H34" s="644">
        <v>0</v>
      </c>
      <c r="I34" s="645">
        <v>0</v>
      </c>
      <c r="J34" s="645">
        <v>0</v>
      </c>
      <c r="K34" s="646">
        <v>0</v>
      </c>
      <c r="L34" s="644">
        <v>0</v>
      </c>
      <c r="M34" s="645">
        <v>0</v>
      </c>
      <c r="N34" s="645">
        <v>0</v>
      </c>
      <c r="O34" s="646">
        <v>0</v>
      </c>
      <c r="P34" s="644">
        <v>0</v>
      </c>
      <c r="Q34" s="645">
        <v>0</v>
      </c>
      <c r="R34" s="646">
        <v>0</v>
      </c>
      <c r="S34" s="43" t="str">
        <f t="shared" si="0"/>
        <v>Weryfikacja bieżącego wiersza OK</v>
      </c>
      <c r="T34" s="62"/>
    </row>
    <row r="35" spans="2:20">
      <c r="B35" s="627" t="s">
        <v>1161</v>
      </c>
      <c r="C35" s="533" t="s">
        <v>2000</v>
      </c>
      <c r="D35" s="644">
        <v>0</v>
      </c>
      <c r="E35" s="645">
        <v>0</v>
      </c>
      <c r="F35" s="645">
        <v>0</v>
      </c>
      <c r="G35" s="646">
        <v>0</v>
      </c>
      <c r="H35" s="644">
        <v>0</v>
      </c>
      <c r="I35" s="645">
        <v>0</v>
      </c>
      <c r="J35" s="645">
        <v>0</v>
      </c>
      <c r="K35" s="646">
        <v>0</v>
      </c>
      <c r="L35" s="644">
        <v>0</v>
      </c>
      <c r="M35" s="645">
        <v>0</v>
      </c>
      <c r="N35" s="645">
        <v>0</v>
      </c>
      <c r="O35" s="646">
        <v>0</v>
      </c>
      <c r="P35" s="644">
        <v>0</v>
      </c>
      <c r="Q35" s="645">
        <v>0</v>
      </c>
      <c r="R35" s="646">
        <v>0</v>
      </c>
      <c r="S35" s="43" t="str">
        <f t="shared" si="0"/>
        <v>Weryfikacja bieżącego wiersza OK</v>
      </c>
      <c r="T35" s="62"/>
    </row>
    <row r="36" spans="2:20">
      <c r="B36" s="627" t="s">
        <v>1162</v>
      </c>
      <c r="C36" s="533" t="s">
        <v>2000</v>
      </c>
      <c r="D36" s="644">
        <v>0</v>
      </c>
      <c r="E36" s="645">
        <v>0</v>
      </c>
      <c r="F36" s="645">
        <v>0</v>
      </c>
      <c r="G36" s="646">
        <v>0</v>
      </c>
      <c r="H36" s="644">
        <v>0</v>
      </c>
      <c r="I36" s="645">
        <v>0</v>
      </c>
      <c r="J36" s="645">
        <v>0</v>
      </c>
      <c r="K36" s="646">
        <v>0</v>
      </c>
      <c r="L36" s="644">
        <v>0</v>
      </c>
      <c r="M36" s="645">
        <v>0</v>
      </c>
      <c r="N36" s="645">
        <v>0</v>
      </c>
      <c r="O36" s="646">
        <v>0</v>
      </c>
      <c r="P36" s="644">
        <v>0</v>
      </c>
      <c r="Q36" s="645">
        <v>0</v>
      </c>
      <c r="R36" s="646">
        <v>0</v>
      </c>
      <c r="S36" s="43" t="str">
        <f t="shared" si="0"/>
        <v>Weryfikacja bieżącego wiersza OK</v>
      </c>
      <c r="T36" s="62"/>
    </row>
    <row r="37" spans="2:20">
      <c r="B37" s="627" t="s">
        <v>1163</v>
      </c>
      <c r="C37" s="533" t="s">
        <v>2000</v>
      </c>
      <c r="D37" s="644">
        <v>0</v>
      </c>
      <c r="E37" s="645">
        <v>0</v>
      </c>
      <c r="F37" s="645">
        <v>0</v>
      </c>
      <c r="G37" s="646">
        <v>0</v>
      </c>
      <c r="H37" s="644">
        <v>0</v>
      </c>
      <c r="I37" s="645">
        <v>0</v>
      </c>
      <c r="J37" s="645">
        <v>0</v>
      </c>
      <c r="K37" s="646">
        <v>0</v>
      </c>
      <c r="L37" s="644">
        <v>0</v>
      </c>
      <c r="M37" s="645">
        <v>0</v>
      </c>
      <c r="N37" s="645">
        <v>0</v>
      </c>
      <c r="O37" s="646">
        <v>0</v>
      </c>
      <c r="P37" s="644">
        <v>0</v>
      </c>
      <c r="Q37" s="645">
        <v>0</v>
      </c>
      <c r="R37" s="646">
        <v>0</v>
      </c>
      <c r="S37" s="43" t="str">
        <f t="shared" si="0"/>
        <v>Weryfikacja bieżącego wiersza OK</v>
      </c>
      <c r="T37" s="62"/>
    </row>
    <row r="38" spans="2:20">
      <c r="B38" s="627" t="s">
        <v>1164</v>
      </c>
      <c r="C38" s="533" t="s">
        <v>2000</v>
      </c>
      <c r="D38" s="644">
        <v>0</v>
      </c>
      <c r="E38" s="645">
        <v>0</v>
      </c>
      <c r="F38" s="645">
        <v>0</v>
      </c>
      <c r="G38" s="646">
        <v>0</v>
      </c>
      <c r="H38" s="644">
        <v>0</v>
      </c>
      <c r="I38" s="645">
        <v>0</v>
      </c>
      <c r="J38" s="645">
        <v>0</v>
      </c>
      <c r="K38" s="646">
        <v>0</v>
      </c>
      <c r="L38" s="644">
        <v>0</v>
      </c>
      <c r="M38" s="645">
        <v>0</v>
      </c>
      <c r="N38" s="645">
        <v>0</v>
      </c>
      <c r="O38" s="646">
        <v>0</v>
      </c>
      <c r="P38" s="644">
        <v>0</v>
      </c>
      <c r="Q38" s="645">
        <v>0</v>
      </c>
      <c r="R38" s="646">
        <v>0</v>
      </c>
      <c r="S38" s="43" t="str">
        <f t="shared" si="0"/>
        <v>Weryfikacja bieżącego wiersza OK</v>
      </c>
      <c r="T38" s="62"/>
    </row>
    <row r="39" spans="2:20">
      <c r="B39" s="627" t="s">
        <v>1165</v>
      </c>
      <c r="C39" s="533" t="s">
        <v>2000</v>
      </c>
      <c r="D39" s="644">
        <v>0</v>
      </c>
      <c r="E39" s="645">
        <v>0</v>
      </c>
      <c r="F39" s="645">
        <v>0</v>
      </c>
      <c r="G39" s="646">
        <v>0</v>
      </c>
      <c r="H39" s="644">
        <v>0</v>
      </c>
      <c r="I39" s="645">
        <v>0</v>
      </c>
      <c r="J39" s="645">
        <v>0</v>
      </c>
      <c r="K39" s="646">
        <v>0</v>
      </c>
      <c r="L39" s="644">
        <v>0</v>
      </c>
      <c r="M39" s="645">
        <v>0</v>
      </c>
      <c r="N39" s="645">
        <v>0</v>
      </c>
      <c r="O39" s="646">
        <v>0</v>
      </c>
      <c r="P39" s="644">
        <v>0</v>
      </c>
      <c r="Q39" s="645">
        <v>0</v>
      </c>
      <c r="R39" s="646">
        <v>0</v>
      </c>
      <c r="S39" s="43" t="str">
        <f t="shared" si="0"/>
        <v>Weryfikacja bieżącego wiersza OK</v>
      </c>
      <c r="T39" s="62"/>
    </row>
    <row r="40" spans="2:20">
      <c r="B40" s="627" t="s">
        <v>1166</v>
      </c>
      <c r="C40" s="533" t="s">
        <v>2000</v>
      </c>
      <c r="D40" s="644">
        <v>0</v>
      </c>
      <c r="E40" s="645">
        <v>0</v>
      </c>
      <c r="F40" s="645">
        <v>0</v>
      </c>
      <c r="G40" s="646">
        <v>0</v>
      </c>
      <c r="H40" s="644">
        <v>0</v>
      </c>
      <c r="I40" s="645">
        <v>0</v>
      </c>
      <c r="J40" s="645">
        <v>0</v>
      </c>
      <c r="K40" s="646">
        <v>0</v>
      </c>
      <c r="L40" s="644">
        <v>0</v>
      </c>
      <c r="M40" s="645">
        <v>0</v>
      </c>
      <c r="N40" s="645">
        <v>0</v>
      </c>
      <c r="O40" s="646">
        <v>0</v>
      </c>
      <c r="P40" s="644">
        <v>0</v>
      </c>
      <c r="Q40" s="645">
        <v>0</v>
      </c>
      <c r="R40" s="646">
        <v>0</v>
      </c>
      <c r="S40" s="43" t="str">
        <f t="shared" si="0"/>
        <v>Weryfikacja bieżącego wiersza OK</v>
      </c>
      <c r="T40" s="62"/>
    </row>
    <row r="41" spans="2:20">
      <c r="B41" s="627" t="s">
        <v>1167</v>
      </c>
      <c r="C41" s="533" t="s">
        <v>2000</v>
      </c>
      <c r="D41" s="644">
        <v>0</v>
      </c>
      <c r="E41" s="645">
        <v>0</v>
      </c>
      <c r="F41" s="645">
        <v>0</v>
      </c>
      <c r="G41" s="646">
        <v>0</v>
      </c>
      <c r="H41" s="644">
        <v>0</v>
      </c>
      <c r="I41" s="645">
        <v>0</v>
      </c>
      <c r="J41" s="645">
        <v>0</v>
      </c>
      <c r="K41" s="646">
        <v>0</v>
      </c>
      <c r="L41" s="644">
        <v>0</v>
      </c>
      <c r="M41" s="645">
        <v>0</v>
      </c>
      <c r="N41" s="645">
        <v>0</v>
      </c>
      <c r="O41" s="646">
        <v>0</v>
      </c>
      <c r="P41" s="644">
        <v>0</v>
      </c>
      <c r="Q41" s="645">
        <v>0</v>
      </c>
      <c r="R41" s="646">
        <v>0</v>
      </c>
      <c r="S41" s="43" t="str">
        <f t="shared" si="0"/>
        <v>Weryfikacja bieżącego wiersza OK</v>
      </c>
      <c r="T41" s="62"/>
    </row>
    <row r="42" spans="2:20">
      <c r="B42" s="627" t="s">
        <v>1168</v>
      </c>
      <c r="C42" s="533" t="s">
        <v>2000</v>
      </c>
      <c r="D42" s="644">
        <v>0</v>
      </c>
      <c r="E42" s="645">
        <v>0</v>
      </c>
      <c r="F42" s="645">
        <v>0</v>
      </c>
      <c r="G42" s="646">
        <v>0</v>
      </c>
      <c r="H42" s="644">
        <v>0</v>
      </c>
      <c r="I42" s="645">
        <v>0</v>
      </c>
      <c r="J42" s="645">
        <v>0</v>
      </c>
      <c r="K42" s="646">
        <v>0</v>
      </c>
      <c r="L42" s="644">
        <v>0</v>
      </c>
      <c r="M42" s="645">
        <v>0</v>
      </c>
      <c r="N42" s="645">
        <v>0</v>
      </c>
      <c r="O42" s="646">
        <v>0</v>
      </c>
      <c r="P42" s="644">
        <v>0</v>
      </c>
      <c r="Q42" s="645">
        <v>0</v>
      </c>
      <c r="R42" s="646">
        <v>0</v>
      </c>
      <c r="S42" s="43" t="str">
        <f t="shared" si="0"/>
        <v>Weryfikacja bieżącego wiersza OK</v>
      </c>
      <c r="T42" s="62"/>
    </row>
    <row r="43" spans="2:20">
      <c r="B43" s="627" t="s">
        <v>1169</v>
      </c>
      <c r="C43" s="533" t="s">
        <v>2000</v>
      </c>
      <c r="D43" s="644">
        <v>0</v>
      </c>
      <c r="E43" s="645">
        <v>0</v>
      </c>
      <c r="F43" s="645">
        <v>0</v>
      </c>
      <c r="G43" s="646">
        <v>0</v>
      </c>
      <c r="H43" s="644">
        <v>0</v>
      </c>
      <c r="I43" s="645">
        <v>0</v>
      </c>
      <c r="J43" s="645">
        <v>0</v>
      </c>
      <c r="K43" s="646">
        <v>0</v>
      </c>
      <c r="L43" s="644">
        <v>0</v>
      </c>
      <c r="M43" s="645">
        <v>0</v>
      </c>
      <c r="N43" s="645">
        <v>0</v>
      </c>
      <c r="O43" s="646">
        <v>0</v>
      </c>
      <c r="P43" s="644">
        <v>0</v>
      </c>
      <c r="Q43" s="645">
        <v>0</v>
      </c>
      <c r="R43" s="646">
        <v>0</v>
      </c>
      <c r="S43" s="43" t="str">
        <f t="shared" si="0"/>
        <v>Weryfikacja bieżącego wiersza OK</v>
      </c>
      <c r="T43" s="62"/>
    </row>
    <row r="44" spans="2:20">
      <c r="B44" s="627" t="s">
        <v>1170</v>
      </c>
      <c r="C44" s="533" t="s">
        <v>2000</v>
      </c>
      <c r="D44" s="644">
        <v>0</v>
      </c>
      <c r="E44" s="645">
        <v>0</v>
      </c>
      <c r="F44" s="645">
        <v>0</v>
      </c>
      <c r="G44" s="646">
        <v>0</v>
      </c>
      <c r="H44" s="644">
        <v>0</v>
      </c>
      <c r="I44" s="645">
        <v>0</v>
      </c>
      <c r="J44" s="645">
        <v>0</v>
      </c>
      <c r="K44" s="646">
        <v>0</v>
      </c>
      <c r="L44" s="644">
        <v>0</v>
      </c>
      <c r="M44" s="645">
        <v>0</v>
      </c>
      <c r="N44" s="645">
        <v>0</v>
      </c>
      <c r="O44" s="646">
        <v>0</v>
      </c>
      <c r="P44" s="644">
        <v>0</v>
      </c>
      <c r="Q44" s="645">
        <v>0</v>
      </c>
      <c r="R44" s="646">
        <v>0</v>
      </c>
      <c r="S44" s="43" t="str">
        <f t="shared" si="0"/>
        <v>Weryfikacja bieżącego wiersza OK</v>
      </c>
      <c r="T44" s="62"/>
    </row>
    <row r="45" spans="2:20">
      <c r="B45" s="627" t="s">
        <v>1171</v>
      </c>
      <c r="C45" s="533" t="s">
        <v>2000</v>
      </c>
      <c r="D45" s="644">
        <v>0</v>
      </c>
      <c r="E45" s="645">
        <v>0</v>
      </c>
      <c r="F45" s="645">
        <v>0</v>
      </c>
      <c r="G45" s="646">
        <v>0</v>
      </c>
      <c r="H45" s="644">
        <v>0</v>
      </c>
      <c r="I45" s="645">
        <v>0</v>
      </c>
      <c r="J45" s="645">
        <v>0</v>
      </c>
      <c r="K45" s="646">
        <v>0</v>
      </c>
      <c r="L45" s="644">
        <v>0</v>
      </c>
      <c r="M45" s="645">
        <v>0</v>
      </c>
      <c r="N45" s="645">
        <v>0</v>
      </c>
      <c r="O45" s="646">
        <v>0</v>
      </c>
      <c r="P45" s="644">
        <v>0</v>
      </c>
      <c r="Q45" s="645">
        <v>0</v>
      </c>
      <c r="R45" s="646">
        <v>0</v>
      </c>
      <c r="S45" s="43" t="str">
        <f t="shared" si="0"/>
        <v>Weryfikacja bieżącego wiersza OK</v>
      </c>
      <c r="T45" s="62"/>
    </row>
    <row r="46" spans="2:20">
      <c r="B46" s="627" t="s">
        <v>1172</v>
      </c>
      <c r="C46" s="533" t="s">
        <v>2000</v>
      </c>
      <c r="D46" s="644">
        <v>0</v>
      </c>
      <c r="E46" s="645">
        <v>0</v>
      </c>
      <c r="F46" s="645">
        <v>0</v>
      </c>
      <c r="G46" s="646">
        <v>0</v>
      </c>
      <c r="H46" s="644">
        <v>0</v>
      </c>
      <c r="I46" s="645">
        <v>0</v>
      </c>
      <c r="J46" s="645">
        <v>0</v>
      </c>
      <c r="K46" s="646">
        <v>0</v>
      </c>
      <c r="L46" s="644">
        <v>0</v>
      </c>
      <c r="M46" s="645">
        <v>0</v>
      </c>
      <c r="N46" s="645">
        <v>0</v>
      </c>
      <c r="O46" s="646">
        <v>0</v>
      </c>
      <c r="P46" s="644">
        <v>0</v>
      </c>
      <c r="Q46" s="645">
        <v>0</v>
      </c>
      <c r="R46" s="646">
        <v>0</v>
      </c>
      <c r="S46" s="43" t="str">
        <f t="shared" si="0"/>
        <v>Weryfikacja bieżącego wiersza OK</v>
      </c>
      <c r="T46" s="62"/>
    </row>
    <row r="47" spans="2:20">
      <c r="B47" s="627" t="s">
        <v>1173</v>
      </c>
      <c r="C47" s="533" t="s">
        <v>2000</v>
      </c>
      <c r="D47" s="644">
        <v>0</v>
      </c>
      <c r="E47" s="645">
        <v>0</v>
      </c>
      <c r="F47" s="645">
        <v>0</v>
      </c>
      <c r="G47" s="646">
        <v>0</v>
      </c>
      <c r="H47" s="644">
        <v>0</v>
      </c>
      <c r="I47" s="645">
        <v>0</v>
      </c>
      <c r="J47" s="645">
        <v>0</v>
      </c>
      <c r="K47" s="646">
        <v>0</v>
      </c>
      <c r="L47" s="644">
        <v>0</v>
      </c>
      <c r="M47" s="645">
        <v>0</v>
      </c>
      <c r="N47" s="645">
        <v>0</v>
      </c>
      <c r="O47" s="646">
        <v>0</v>
      </c>
      <c r="P47" s="644">
        <v>0</v>
      </c>
      <c r="Q47" s="645">
        <v>0</v>
      </c>
      <c r="R47" s="646">
        <v>0</v>
      </c>
      <c r="S47" s="43" t="str">
        <f t="shared" si="0"/>
        <v>Weryfikacja bieżącego wiersza OK</v>
      </c>
      <c r="T47" s="62"/>
    </row>
    <row r="48" spans="2:20">
      <c r="B48" s="627" t="s">
        <v>1174</v>
      </c>
      <c r="C48" s="533" t="s">
        <v>2000</v>
      </c>
      <c r="D48" s="644">
        <v>0</v>
      </c>
      <c r="E48" s="645">
        <v>0</v>
      </c>
      <c r="F48" s="645">
        <v>0</v>
      </c>
      <c r="G48" s="646">
        <v>0</v>
      </c>
      <c r="H48" s="644">
        <v>0</v>
      </c>
      <c r="I48" s="645">
        <v>0</v>
      </c>
      <c r="J48" s="645">
        <v>0</v>
      </c>
      <c r="K48" s="646">
        <v>0</v>
      </c>
      <c r="L48" s="644">
        <v>0</v>
      </c>
      <c r="M48" s="645">
        <v>0</v>
      </c>
      <c r="N48" s="645">
        <v>0</v>
      </c>
      <c r="O48" s="646">
        <v>0</v>
      </c>
      <c r="P48" s="644">
        <v>0</v>
      </c>
      <c r="Q48" s="645">
        <v>0</v>
      </c>
      <c r="R48" s="646">
        <v>0</v>
      </c>
      <c r="S48" s="43" t="str">
        <f t="shared" si="0"/>
        <v>Weryfikacja bieżącego wiersza OK</v>
      </c>
      <c r="T48" s="62"/>
    </row>
    <row r="49" spans="2:20">
      <c r="B49" s="627" t="s">
        <v>1175</v>
      </c>
      <c r="C49" s="533" t="s">
        <v>2000</v>
      </c>
      <c r="D49" s="644">
        <v>0</v>
      </c>
      <c r="E49" s="645">
        <v>0</v>
      </c>
      <c r="F49" s="645">
        <v>0</v>
      </c>
      <c r="G49" s="646">
        <v>0</v>
      </c>
      <c r="H49" s="644">
        <v>0</v>
      </c>
      <c r="I49" s="645">
        <v>0</v>
      </c>
      <c r="J49" s="645">
        <v>0</v>
      </c>
      <c r="K49" s="646">
        <v>0</v>
      </c>
      <c r="L49" s="644">
        <v>0</v>
      </c>
      <c r="M49" s="645">
        <v>0</v>
      </c>
      <c r="N49" s="645">
        <v>0</v>
      </c>
      <c r="O49" s="646">
        <v>0</v>
      </c>
      <c r="P49" s="644">
        <v>0</v>
      </c>
      <c r="Q49" s="645">
        <v>0</v>
      </c>
      <c r="R49" s="646">
        <v>0</v>
      </c>
      <c r="S49" s="43" t="str">
        <f t="shared" si="0"/>
        <v>Weryfikacja bieżącego wiersza OK</v>
      </c>
      <c r="T49" s="62"/>
    </row>
    <row r="50" spans="2:20">
      <c r="B50" s="627" t="s">
        <v>1176</v>
      </c>
      <c r="C50" s="533" t="s">
        <v>2000</v>
      </c>
      <c r="D50" s="644">
        <v>0</v>
      </c>
      <c r="E50" s="645">
        <v>0</v>
      </c>
      <c r="F50" s="645">
        <v>0</v>
      </c>
      <c r="G50" s="646">
        <v>0</v>
      </c>
      <c r="H50" s="644">
        <v>0</v>
      </c>
      <c r="I50" s="645">
        <v>0</v>
      </c>
      <c r="J50" s="645">
        <v>0</v>
      </c>
      <c r="K50" s="646">
        <v>0</v>
      </c>
      <c r="L50" s="644">
        <v>0</v>
      </c>
      <c r="M50" s="645">
        <v>0</v>
      </c>
      <c r="N50" s="645">
        <v>0</v>
      </c>
      <c r="O50" s="646">
        <v>0</v>
      </c>
      <c r="P50" s="644">
        <v>0</v>
      </c>
      <c r="Q50" s="645">
        <v>0</v>
      </c>
      <c r="R50" s="646">
        <v>0</v>
      </c>
      <c r="S50" s="43" t="str">
        <f t="shared" si="0"/>
        <v>Weryfikacja bieżącego wiersza OK</v>
      </c>
      <c r="T50" s="62"/>
    </row>
    <row r="51" spans="2:20">
      <c r="B51" s="627" t="s">
        <v>1177</v>
      </c>
      <c r="C51" s="533" t="s">
        <v>2000</v>
      </c>
      <c r="D51" s="644">
        <v>0</v>
      </c>
      <c r="E51" s="645">
        <v>0</v>
      </c>
      <c r="F51" s="645">
        <v>0</v>
      </c>
      <c r="G51" s="646">
        <v>0</v>
      </c>
      <c r="H51" s="644">
        <v>0</v>
      </c>
      <c r="I51" s="645">
        <v>0</v>
      </c>
      <c r="J51" s="645">
        <v>0</v>
      </c>
      <c r="K51" s="646">
        <v>0</v>
      </c>
      <c r="L51" s="644">
        <v>0</v>
      </c>
      <c r="M51" s="645">
        <v>0</v>
      </c>
      <c r="N51" s="645">
        <v>0</v>
      </c>
      <c r="O51" s="646">
        <v>0</v>
      </c>
      <c r="P51" s="644">
        <v>0</v>
      </c>
      <c r="Q51" s="645">
        <v>0</v>
      </c>
      <c r="R51" s="646">
        <v>0</v>
      </c>
      <c r="S51" s="43" t="str">
        <f t="shared" si="0"/>
        <v>Weryfikacja bieżącego wiersza OK</v>
      </c>
      <c r="T51" s="62"/>
    </row>
    <row r="52" spans="2:20">
      <c r="B52" s="627" t="s">
        <v>1178</v>
      </c>
      <c r="C52" s="533" t="s">
        <v>2000</v>
      </c>
      <c r="D52" s="644">
        <v>0</v>
      </c>
      <c r="E52" s="645">
        <v>0</v>
      </c>
      <c r="F52" s="645">
        <v>0</v>
      </c>
      <c r="G52" s="646">
        <v>0</v>
      </c>
      <c r="H52" s="644">
        <v>0</v>
      </c>
      <c r="I52" s="645">
        <v>0</v>
      </c>
      <c r="J52" s="645">
        <v>0</v>
      </c>
      <c r="K52" s="646">
        <v>0</v>
      </c>
      <c r="L52" s="644">
        <v>0</v>
      </c>
      <c r="M52" s="645">
        <v>0</v>
      </c>
      <c r="N52" s="645">
        <v>0</v>
      </c>
      <c r="O52" s="646">
        <v>0</v>
      </c>
      <c r="P52" s="644">
        <v>0</v>
      </c>
      <c r="Q52" s="645">
        <v>0</v>
      </c>
      <c r="R52" s="646">
        <v>0</v>
      </c>
      <c r="S52" s="43" t="str">
        <f t="shared" si="0"/>
        <v>Weryfikacja bieżącego wiersza OK</v>
      </c>
      <c r="T52" s="62"/>
    </row>
    <row r="53" spans="2:20">
      <c r="B53" s="627" t="s">
        <v>1179</v>
      </c>
      <c r="C53" s="533" t="s">
        <v>2000</v>
      </c>
      <c r="D53" s="644">
        <v>0</v>
      </c>
      <c r="E53" s="645">
        <v>0</v>
      </c>
      <c r="F53" s="645">
        <v>0</v>
      </c>
      <c r="G53" s="646">
        <v>0</v>
      </c>
      <c r="H53" s="644">
        <v>0</v>
      </c>
      <c r="I53" s="645">
        <v>0</v>
      </c>
      <c r="J53" s="645">
        <v>0</v>
      </c>
      <c r="K53" s="646">
        <v>0</v>
      </c>
      <c r="L53" s="644">
        <v>0</v>
      </c>
      <c r="M53" s="645">
        <v>0</v>
      </c>
      <c r="N53" s="645">
        <v>0</v>
      </c>
      <c r="O53" s="646">
        <v>0</v>
      </c>
      <c r="P53" s="644">
        <v>0</v>
      </c>
      <c r="Q53" s="645">
        <v>0</v>
      </c>
      <c r="R53" s="646">
        <v>0</v>
      </c>
      <c r="S53" s="43" t="str">
        <f t="shared" si="0"/>
        <v>Weryfikacja bieżącego wiersza OK</v>
      </c>
      <c r="T53" s="62"/>
    </row>
    <row r="54" spans="2:20">
      <c r="B54" s="627" t="s">
        <v>1180</v>
      </c>
      <c r="C54" s="533" t="s">
        <v>2000</v>
      </c>
      <c r="D54" s="644">
        <v>0</v>
      </c>
      <c r="E54" s="645">
        <v>0</v>
      </c>
      <c r="F54" s="645">
        <v>0</v>
      </c>
      <c r="G54" s="646">
        <v>0</v>
      </c>
      <c r="H54" s="644">
        <v>0</v>
      </c>
      <c r="I54" s="645">
        <v>0</v>
      </c>
      <c r="J54" s="645">
        <v>0</v>
      </c>
      <c r="K54" s="646">
        <v>0</v>
      </c>
      <c r="L54" s="644">
        <v>0</v>
      </c>
      <c r="M54" s="645">
        <v>0</v>
      </c>
      <c r="N54" s="645">
        <v>0</v>
      </c>
      <c r="O54" s="646">
        <v>0</v>
      </c>
      <c r="P54" s="644">
        <v>0</v>
      </c>
      <c r="Q54" s="645">
        <v>0</v>
      </c>
      <c r="R54" s="646">
        <v>0</v>
      </c>
      <c r="S54" s="43" t="str">
        <f t="shared" si="0"/>
        <v>Weryfikacja bieżącego wiersza OK</v>
      </c>
      <c r="T54" s="62"/>
    </row>
    <row r="55" spans="2:20">
      <c r="B55" s="627" t="s">
        <v>1181</v>
      </c>
      <c r="C55" s="533" t="s">
        <v>2000</v>
      </c>
      <c r="D55" s="644">
        <v>0</v>
      </c>
      <c r="E55" s="645">
        <v>0</v>
      </c>
      <c r="F55" s="645">
        <v>0</v>
      </c>
      <c r="G55" s="646">
        <v>0</v>
      </c>
      <c r="H55" s="644">
        <v>0</v>
      </c>
      <c r="I55" s="645">
        <v>0</v>
      </c>
      <c r="J55" s="645">
        <v>0</v>
      </c>
      <c r="K55" s="646">
        <v>0</v>
      </c>
      <c r="L55" s="644">
        <v>0</v>
      </c>
      <c r="M55" s="645">
        <v>0</v>
      </c>
      <c r="N55" s="645">
        <v>0</v>
      </c>
      <c r="O55" s="646">
        <v>0</v>
      </c>
      <c r="P55" s="644">
        <v>0</v>
      </c>
      <c r="Q55" s="645">
        <v>0</v>
      </c>
      <c r="R55" s="646">
        <v>0</v>
      </c>
      <c r="S55" s="43" t="str">
        <f t="shared" si="0"/>
        <v>Weryfikacja bieżącego wiersza OK</v>
      </c>
      <c r="T55" s="62"/>
    </row>
    <row r="56" spans="2:20" ht="15" thickBot="1">
      <c r="B56" s="629" t="s">
        <v>1182</v>
      </c>
      <c r="C56" s="534" t="s">
        <v>2000</v>
      </c>
      <c r="D56" s="647">
        <v>0</v>
      </c>
      <c r="E56" s="648">
        <v>0</v>
      </c>
      <c r="F56" s="648">
        <v>0</v>
      </c>
      <c r="G56" s="649">
        <v>0</v>
      </c>
      <c r="H56" s="647">
        <v>0</v>
      </c>
      <c r="I56" s="648">
        <v>0</v>
      </c>
      <c r="J56" s="648">
        <v>0</v>
      </c>
      <c r="K56" s="649">
        <v>0</v>
      </c>
      <c r="L56" s="647">
        <v>0</v>
      </c>
      <c r="M56" s="648">
        <v>0</v>
      </c>
      <c r="N56" s="648">
        <v>0</v>
      </c>
      <c r="O56" s="649">
        <v>0</v>
      </c>
      <c r="P56" s="647">
        <v>0</v>
      </c>
      <c r="Q56" s="648">
        <v>0</v>
      </c>
      <c r="R56" s="649">
        <v>0</v>
      </c>
      <c r="S56" s="43" t="str">
        <f t="shared" si="0"/>
        <v>Weryfikacja bieżącego wiersza OK</v>
      </c>
      <c r="T56" s="62"/>
    </row>
    <row r="58" spans="2:20">
      <c r="R58" s="43" t="s">
        <v>1759</v>
      </c>
      <c r="S58" s="291" t="str">
        <f>IF(COUNTBLANK(S7:S56)=50,"",IF(AND(COUNTIF(S7:S56,"Weryfikacja bieżącego wiersza OK")=50),"Arkusz jest zwalidowany poprawnie","Arkusz jest niepoprawny"))</f>
        <v>Arkusz jest zwalidowany poprawnie</v>
      </c>
    </row>
  </sheetData>
  <sheetProtection algorithmName="SHA-512" hashValue="f8q2sw932i9jw96igQVUS3pRvBc2hKB+Qqhdzr0/dHg9SIcFI6Af9fNgOBKgbhDL/6ClbuyhWw6CRiBravx+cw==" saltValue="hdK+jgDeDjY4NEAY2ZWTVw==" spinCount="100000" sheet="1" objects="1" scenarios="1"/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150" priority="8" operator="containsText" text="Należy">
      <formula>NOT(ISERROR(SEARCH("Należy",S7)))</formula>
    </cfRule>
    <cfRule type="containsText" dxfId="149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148" priority="6" operator="containsText" text="Należy">
      <formula>NOT(ISERROR(SEARCH("Należy",S8)))</formula>
    </cfRule>
    <cfRule type="containsText" dxfId="147" priority="7" operator="containsText" text="Weryfikacja bieżącego wiersza OK">
      <formula>NOT(ISERROR(SEARCH("Weryfikacja bieżącego wiersza OK",S8)))</formula>
    </cfRule>
  </conditionalFormatting>
  <conditionalFormatting sqref="T7:T56">
    <cfRule type="containsText" dxfId="146" priority="5" operator="containsText" text="OK">
      <formula>NOT(ISERROR(SEARCH("OK",T7)))</formula>
    </cfRule>
  </conditionalFormatting>
  <conditionalFormatting sqref="S58">
    <cfRule type="containsText" dxfId="145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2"/>
  <dimension ref="B1:S58"/>
  <sheetViews>
    <sheetView zoomScale="120" zoomScaleNormal="120" workbookViewId="0">
      <selection activeCell="C7" sqref="C7:R56"/>
    </sheetView>
  </sheetViews>
  <sheetFormatPr defaultColWidth="8.7265625" defaultRowHeight="14.5"/>
  <cols>
    <col min="1" max="17" width="8.7265625" style="43"/>
    <col min="18" max="18" width="17.26953125" style="43" customWidth="1"/>
    <col min="19" max="19" width="34.1796875" style="43" customWidth="1"/>
    <col min="20" max="16384" width="8.7265625" style="43"/>
  </cols>
  <sheetData>
    <row r="1" spans="2:19">
      <c r="B1" s="39" t="s">
        <v>8</v>
      </c>
    </row>
    <row r="2" spans="2:19">
      <c r="B2" s="38" t="s">
        <v>1526</v>
      </c>
    </row>
    <row r="3" spans="2:19" ht="15" thickBot="1"/>
    <row r="4" spans="2:19">
      <c r="B4" s="1278" t="s">
        <v>1125</v>
      </c>
      <c r="C4" s="1274" t="s">
        <v>985</v>
      </c>
      <c r="D4" s="1261" t="s">
        <v>1126</v>
      </c>
      <c r="E4" s="1262"/>
      <c r="F4" s="1262"/>
      <c r="G4" s="1263"/>
      <c r="H4" s="1271" t="s">
        <v>1127</v>
      </c>
      <c r="I4" s="1272"/>
      <c r="J4" s="1272"/>
      <c r="K4" s="1273"/>
      <c r="L4" s="1271" t="s">
        <v>1128</v>
      </c>
      <c r="M4" s="1272"/>
      <c r="N4" s="1272"/>
      <c r="O4" s="1273"/>
      <c r="P4" s="1277" t="s">
        <v>88</v>
      </c>
      <c r="Q4" s="1262"/>
      <c r="R4" s="1263"/>
    </row>
    <row r="5" spans="2:19" ht="68.5">
      <c r="B5" s="1279"/>
      <c r="C5" s="1275"/>
      <c r="D5" s="634" t="s">
        <v>1527</v>
      </c>
      <c r="E5" s="635" t="s">
        <v>1183</v>
      </c>
      <c r="F5" s="635" t="s">
        <v>1130</v>
      </c>
      <c r="G5" s="636" t="s">
        <v>47</v>
      </c>
      <c r="H5" s="634" t="s">
        <v>1527</v>
      </c>
      <c r="I5" s="635" t="s">
        <v>1183</v>
      </c>
      <c r="J5" s="635" t="s">
        <v>1130</v>
      </c>
      <c r="K5" s="636" t="s">
        <v>47</v>
      </c>
      <c r="L5" s="634" t="s">
        <v>1527</v>
      </c>
      <c r="M5" s="635" t="s">
        <v>1183</v>
      </c>
      <c r="N5" s="635" t="s">
        <v>1130</v>
      </c>
      <c r="O5" s="636" t="s">
        <v>47</v>
      </c>
      <c r="P5" s="650" t="s">
        <v>1528</v>
      </c>
      <c r="Q5" s="635" t="s">
        <v>1184</v>
      </c>
      <c r="R5" s="636" t="s">
        <v>47</v>
      </c>
    </row>
    <row r="6" spans="2:19" ht="15" thickBot="1">
      <c r="B6" s="1280"/>
      <c r="C6" s="1276"/>
      <c r="D6" s="527" t="s">
        <v>778</v>
      </c>
      <c r="E6" s="528" t="s">
        <v>779</v>
      </c>
      <c r="F6" s="528" t="s">
        <v>780</v>
      </c>
      <c r="G6" s="529" t="s">
        <v>781</v>
      </c>
      <c r="H6" s="527" t="s">
        <v>782</v>
      </c>
      <c r="I6" s="528" t="s">
        <v>806</v>
      </c>
      <c r="J6" s="528" t="s">
        <v>807</v>
      </c>
      <c r="K6" s="529" t="s">
        <v>808</v>
      </c>
      <c r="L6" s="601" t="s">
        <v>809</v>
      </c>
      <c r="M6" s="637" t="s">
        <v>712</v>
      </c>
      <c r="N6" s="637" t="s">
        <v>810</v>
      </c>
      <c r="O6" s="638" t="s">
        <v>711</v>
      </c>
      <c r="P6" s="651" t="s">
        <v>811</v>
      </c>
      <c r="Q6" s="528" t="s">
        <v>812</v>
      </c>
      <c r="R6" s="529" t="s">
        <v>813</v>
      </c>
    </row>
    <row r="7" spans="2:19">
      <c r="B7" s="625" t="s">
        <v>1185</v>
      </c>
      <c r="C7" s="652" t="s">
        <v>2000</v>
      </c>
      <c r="D7" s="641">
        <v>0</v>
      </c>
      <c r="E7" s="642">
        <v>0</v>
      </c>
      <c r="F7" s="642">
        <v>0</v>
      </c>
      <c r="G7" s="643">
        <v>0</v>
      </c>
      <c r="H7" s="641">
        <v>0</v>
      </c>
      <c r="I7" s="642">
        <v>0</v>
      </c>
      <c r="J7" s="642">
        <v>0</v>
      </c>
      <c r="K7" s="643">
        <v>0</v>
      </c>
      <c r="L7" s="641">
        <v>0</v>
      </c>
      <c r="M7" s="642">
        <v>0</v>
      </c>
      <c r="N7" s="642">
        <v>0</v>
      </c>
      <c r="O7" s="643">
        <v>0</v>
      </c>
      <c r="P7" s="653">
        <v>0</v>
      </c>
      <c r="Q7" s="642">
        <v>0</v>
      </c>
      <c r="R7" s="643">
        <v>0</v>
      </c>
      <c r="S7" s="43" t="str">
        <f>IF(COUNTBLANK(D7:R7)=15,"",IF(AND(COUNTBLANK(D7:R7)=0,COUNT(D7:R7)=15), "Weryfikacja bieżącego wiersza OK", "Należy wypełnić wszystkie pola w bieżącym wierszu"))</f>
        <v>Weryfikacja bieżącego wiersza OK</v>
      </c>
    </row>
    <row r="8" spans="2:19">
      <c r="B8" s="627" t="s">
        <v>1186</v>
      </c>
      <c r="C8" s="533" t="s">
        <v>2000</v>
      </c>
      <c r="D8" s="654">
        <v>0</v>
      </c>
      <c r="E8" s="655">
        <v>0</v>
      </c>
      <c r="F8" s="655">
        <v>0</v>
      </c>
      <c r="G8" s="656">
        <v>0</v>
      </c>
      <c r="H8" s="654">
        <v>0</v>
      </c>
      <c r="I8" s="655">
        <v>0</v>
      </c>
      <c r="J8" s="655">
        <v>0</v>
      </c>
      <c r="K8" s="656">
        <v>0</v>
      </c>
      <c r="L8" s="654">
        <v>0</v>
      </c>
      <c r="M8" s="655">
        <v>0</v>
      </c>
      <c r="N8" s="655">
        <v>0</v>
      </c>
      <c r="O8" s="656">
        <v>0</v>
      </c>
      <c r="P8" s="657">
        <v>0</v>
      </c>
      <c r="Q8" s="655">
        <v>0</v>
      </c>
      <c r="R8" s="656">
        <v>0</v>
      </c>
      <c r="S8" s="43" t="str">
        <f t="shared" ref="S8:S56" si="0">IF(COUNTBLANK(D8:R8)=15,"",IF(AND(COUNTBLANK(D8:R8)=0,COUNT(D8:R8)=15), "Weryfikacja bieżącego wiersza OK", "Należy wypełnić wszystkie pola w bieżącym wierszu"))</f>
        <v>Weryfikacja bieżącego wiersza OK</v>
      </c>
    </row>
    <row r="9" spans="2:19">
      <c r="B9" s="627" t="s">
        <v>1187</v>
      </c>
      <c r="C9" s="533" t="s">
        <v>2000</v>
      </c>
      <c r="D9" s="654">
        <v>0</v>
      </c>
      <c r="E9" s="655">
        <v>0</v>
      </c>
      <c r="F9" s="655">
        <v>0</v>
      </c>
      <c r="G9" s="656">
        <v>0</v>
      </c>
      <c r="H9" s="654">
        <v>0</v>
      </c>
      <c r="I9" s="655">
        <v>0</v>
      </c>
      <c r="J9" s="655">
        <v>0</v>
      </c>
      <c r="K9" s="656">
        <v>0</v>
      </c>
      <c r="L9" s="654">
        <v>0</v>
      </c>
      <c r="M9" s="655">
        <v>0</v>
      </c>
      <c r="N9" s="655">
        <v>0</v>
      </c>
      <c r="O9" s="656">
        <v>0</v>
      </c>
      <c r="P9" s="657">
        <v>0</v>
      </c>
      <c r="Q9" s="655">
        <v>0</v>
      </c>
      <c r="R9" s="656">
        <v>0</v>
      </c>
      <c r="S9" s="43" t="str">
        <f t="shared" si="0"/>
        <v>Weryfikacja bieżącego wiersza OK</v>
      </c>
    </row>
    <row r="10" spans="2:19">
      <c r="B10" s="627" t="s">
        <v>1188</v>
      </c>
      <c r="C10" s="533" t="s">
        <v>2000</v>
      </c>
      <c r="D10" s="654">
        <v>0</v>
      </c>
      <c r="E10" s="655">
        <v>0</v>
      </c>
      <c r="F10" s="655">
        <v>0</v>
      </c>
      <c r="G10" s="656">
        <v>0</v>
      </c>
      <c r="H10" s="654">
        <v>0</v>
      </c>
      <c r="I10" s="655">
        <v>0</v>
      </c>
      <c r="J10" s="655">
        <v>0</v>
      </c>
      <c r="K10" s="656">
        <v>0</v>
      </c>
      <c r="L10" s="654">
        <v>0</v>
      </c>
      <c r="M10" s="655">
        <v>0</v>
      </c>
      <c r="N10" s="655">
        <v>0</v>
      </c>
      <c r="O10" s="656">
        <v>0</v>
      </c>
      <c r="P10" s="657">
        <v>0</v>
      </c>
      <c r="Q10" s="655">
        <v>0</v>
      </c>
      <c r="R10" s="656">
        <v>0</v>
      </c>
      <c r="S10" s="43" t="str">
        <f t="shared" si="0"/>
        <v>Weryfikacja bieżącego wiersza OK</v>
      </c>
    </row>
    <row r="11" spans="2:19">
      <c r="B11" s="627" t="s">
        <v>1189</v>
      </c>
      <c r="C11" s="533" t="s">
        <v>2000</v>
      </c>
      <c r="D11" s="654">
        <v>0</v>
      </c>
      <c r="E11" s="655">
        <v>0</v>
      </c>
      <c r="F11" s="655">
        <v>0</v>
      </c>
      <c r="G11" s="656">
        <v>0</v>
      </c>
      <c r="H11" s="654">
        <v>0</v>
      </c>
      <c r="I11" s="655">
        <v>0</v>
      </c>
      <c r="J11" s="655">
        <v>0</v>
      </c>
      <c r="K11" s="656">
        <v>0</v>
      </c>
      <c r="L11" s="654">
        <v>0</v>
      </c>
      <c r="M11" s="655">
        <v>0</v>
      </c>
      <c r="N11" s="655">
        <v>0</v>
      </c>
      <c r="O11" s="656">
        <v>0</v>
      </c>
      <c r="P11" s="657">
        <v>0</v>
      </c>
      <c r="Q11" s="655">
        <v>0</v>
      </c>
      <c r="R11" s="656">
        <v>0</v>
      </c>
      <c r="S11" s="43" t="str">
        <f t="shared" si="0"/>
        <v>Weryfikacja bieżącego wiersza OK</v>
      </c>
    </row>
    <row r="12" spans="2:19">
      <c r="B12" s="627" t="s">
        <v>1190</v>
      </c>
      <c r="C12" s="533" t="s">
        <v>2000</v>
      </c>
      <c r="D12" s="654">
        <v>0</v>
      </c>
      <c r="E12" s="655">
        <v>0</v>
      </c>
      <c r="F12" s="655">
        <v>0</v>
      </c>
      <c r="G12" s="656">
        <v>0</v>
      </c>
      <c r="H12" s="654">
        <v>0</v>
      </c>
      <c r="I12" s="655">
        <v>0</v>
      </c>
      <c r="J12" s="655">
        <v>0</v>
      </c>
      <c r="K12" s="656">
        <v>0</v>
      </c>
      <c r="L12" s="654">
        <v>0</v>
      </c>
      <c r="M12" s="655">
        <v>0</v>
      </c>
      <c r="N12" s="655">
        <v>0</v>
      </c>
      <c r="O12" s="656">
        <v>0</v>
      </c>
      <c r="P12" s="657">
        <v>0</v>
      </c>
      <c r="Q12" s="655">
        <v>0</v>
      </c>
      <c r="R12" s="656">
        <v>0</v>
      </c>
      <c r="S12" s="43" t="str">
        <f t="shared" si="0"/>
        <v>Weryfikacja bieżącego wiersza OK</v>
      </c>
    </row>
    <row r="13" spans="2:19">
      <c r="B13" s="627" t="s">
        <v>1191</v>
      </c>
      <c r="C13" s="533" t="s">
        <v>2000</v>
      </c>
      <c r="D13" s="654">
        <v>0</v>
      </c>
      <c r="E13" s="655">
        <v>0</v>
      </c>
      <c r="F13" s="655">
        <v>0</v>
      </c>
      <c r="G13" s="656">
        <v>0</v>
      </c>
      <c r="H13" s="654">
        <v>0</v>
      </c>
      <c r="I13" s="655">
        <v>0</v>
      </c>
      <c r="J13" s="655">
        <v>0</v>
      </c>
      <c r="K13" s="656">
        <v>0</v>
      </c>
      <c r="L13" s="654">
        <v>0</v>
      </c>
      <c r="M13" s="655">
        <v>0</v>
      </c>
      <c r="N13" s="655">
        <v>0</v>
      </c>
      <c r="O13" s="656">
        <v>0</v>
      </c>
      <c r="P13" s="657">
        <v>0</v>
      </c>
      <c r="Q13" s="655">
        <v>0</v>
      </c>
      <c r="R13" s="656">
        <v>0</v>
      </c>
      <c r="S13" s="43" t="str">
        <f t="shared" si="0"/>
        <v>Weryfikacja bieżącego wiersza OK</v>
      </c>
    </row>
    <row r="14" spans="2:19">
      <c r="B14" s="627" t="s">
        <v>1192</v>
      </c>
      <c r="C14" s="533" t="s">
        <v>2000</v>
      </c>
      <c r="D14" s="654">
        <v>0</v>
      </c>
      <c r="E14" s="655">
        <v>0</v>
      </c>
      <c r="F14" s="655">
        <v>0</v>
      </c>
      <c r="G14" s="656">
        <v>0</v>
      </c>
      <c r="H14" s="654">
        <v>0</v>
      </c>
      <c r="I14" s="655">
        <v>0</v>
      </c>
      <c r="J14" s="655">
        <v>0</v>
      </c>
      <c r="K14" s="656">
        <v>0</v>
      </c>
      <c r="L14" s="654">
        <v>0</v>
      </c>
      <c r="M14" s="655">
        <v>0</v>
      </c>
      <c r="N14" s="655">
        <v>0</v>
      </c>
      <c r="O14" s="656">
        <v>0</v>
      </c>
      <c r="P14" s="657">
        <v>0</v>
      </c>
      <c r="Q14" s="655">
        <v>0</v>
      </c>
      <c r="R14" s="656">
        <v>0</v>
      </c>
      <c r="S14" s="43" t="str">
        <f t="shared" si="0"/>
        <v>Weryfikacja bieżącego wiersza OK</v>
      </c>
    </row>
    <row r="15" spans="2:19">
      <c r="B15" s="627" t="s">
        <v>1193</v>
      </c>
      <c r="C15" s="533" t="s">
        <v>2000</v>
      </c>
      <c r="D15" s="654">
        <v>0</v>
      </c>
      <c r="E15" s="655">
        <v>0</v>
      </c>
      <c r="F15" s="655">
        <v>0</v>
      </c>
      <c r="G15" s="656">
        <v>0</v>
      </c>
      <c r="H15" s="654">
        <v>0</v>
      </c>
      <c r="I15" s="655">
        <v>0</v>
      </c>
      <c r="J15" s="655">
        <v>0</v>
      </c>
      <c r="K15" s="656">
        <v>0</v>
      </c>
      <c r="L15" s="654">
        <v>0</v>
      </c>
      <c r="M15" s="655">
        <v>0</v>
      </c>
      <c r="N15" s="655">
        <v>0</v>
      </c>
      <c r="O15" s="656">
        <v>0</v>
      </c>
      <c r="P15" s="657">
        <v>0</v>
      </c>
      <c r="Q15" s="655">
        <v>0</v>
      </c>
      <c r="R15" s="656">
        <v>0</v>
      </c>
      <c r="S15" s="43" t="str">
        <f t="shared" si="0"/>
        <v>Weryfikacja bieżącego wiersza OK</v>
      </c>
    </row>
    <row r="16" spans="2:19">
      <c r="B16" s="627" t="s">
        <v>1194</v>
      </c>
      <c r="C16" s="533" t="s">
        <v>2000</v>
      </c>
      <c r="D16" s="654">
        <v>0</v>
      </c>
      <c r="E16" s="655">
        <v>0</v>
      </c>
      <c r="F16" s="655">
        <v>0</v>
      </c>
      <c r="G16" s="656">
        <v>0</v>
      </c>
      <c r="H16" s="654">
        <v>0</v>
      </c>
      <c r="I16" s="655">
        <v>0</v>
      </c>
      <c r="J16" s="655">
        <v>0</v>
      </c>
      <c r="K16" s="656">
        <v>0</v>
      </c>
      <c r="L16" s="654">
        <v>0</v>
      </c>
      <c r="M16" s="655">
        <v>0</v>
      </c>
      <c r="N16" s="655">
        <v>0</v>
      </c>
      <c r="O16" s="656">
        <v>0</v>
      </c>
      <c r="P16" s="657">
        <v>0</v>
      </c>
      <c r="Q16" s="655">
        <v>0</v>
      </c>
      <c r="R16" s="656">
        <v>0</v>
      </c>
      <c r="S16" s="43" t="str">
        <f t="shared" si="0"/>
        <v>Weryfikacja bieżącego wiersza OK</v>
      </c>
    </row>
    <row r="17" spans="2:19">
      <c r="B17" s="627" t="s">
        <v>1195</v>
      </c>
      <c r="C17" s="533" t="s">
        <v>2000</v>
      </c>
      <c r="D17" s="654">
        <v>0</v>
      </c>
      <c r="E17" s="655">
        <v>0</v>
      </c>
      <c r="F17" s="655">
        <v>0</v>
      </c>
      <c r="G17" s="656">
        <v>0</v>
      </c>
      <c r="H17" s="654">
        <v>0</v>
      </c>
      <c r="I17" s="655">
        <v>0</v>
      </c>
      <c r="J17" s="655">
        <v>0</v>
      </c>
      <c r="K17" s="656">
        <v>0</v>
      </c>
      <c r="L17" s="654">
        <v>0</v>
      </c>
      <c r="M17" s="655">
        <v>0</v>
      </c>
      <c r="N17" s="655">
        <v>0</v>
      </c>
      <c r="O17" s="656">
        <v>0</v>
      </c>
      <c r="P17" s="657">
        <v>0</v>
      </c>
      <c r="Q17" s="655">
        <v>0</v>
      </c>
      <c r="R17" s="656">
        <v>0</v>
      </c>
      <c r="S17" s="43" t="str">
        <f t="shared" si="0"/>
        <v>Weryfikacja bieżącego wiersza OK</v>
      </c>
    </row>
    <row r="18" spans="2:19">
      <c r="B18" s="627" t="s">
        <v>1196</v>
      </c>
      <c r="C18" s="533" t="s">
        <v>2000</v>
      </c>
      <c r="D18" s="654">
        <v>0</v>
      </c>
      <c r="E18" s="655">
        <v>0</v>
      </c>
      <c r="F18" s="655">
        <v>0</v>
      </c>
      <c r="G18" s="656">
        <v>0</v>
      </c>
      <c r="H18" s="654">
        <v>0</v>
      </c>
      <c r="I18" s="655">
        <v>0</v>
      </c>
      <c r="J18" s="655">
        <v>0</v>
      </c>
      <c r="K18" s="656">
        <v>0</v>
      </c>
      <c r="L18" s="654">
        <v>0</v>
      </c>
      <c r="M18" s="655">
        <v>0</v>
      </c>
      <c r="N18" s="655">
        <v>0</v>
      </c>
      <c r="O18" s="656">
        <v>0</v>
      </c>
      <c r="P18" s="657">
        <v>0</v>
      </c>
      <c r="Q18" s="655">
        <v>0</v>
      </c>
      <c r="R18" s="656">
        <v>0</v>
      </c>
      <c r="S18" s="43" t="str">
        <f t="shared" si="0"/>
        <v>Weryfikacja bieżącego wiersza OK</v>
      </c>
    </row>
    <row r="19" spans="2:19">
      <c r="B19" s="627" t="s">
        <v>1197</v>
      </c>
      <c r="C19" s="533" t="s">
        <v>2000</v>
      </c>
      <c r="D19" s="654">
        <v>0</v>
      </c>
      <c r="E19" s="655">
        <v>0</v>
      </c>
      <c r="F19" s="655">
        <v>0</v>
      </c>
      <c r="G19" s="656">
        <v>0</v>
      </c>
      <c r="H19" s="654">
        <v>0</v>
      </c>
      <c r="I19" s="655">
        <v>0</v>
      </c>
      <c r="J19" s="655">
        <v>0</v>
      </c>
      <c r="K19" s="656">
        <v>0</v>
      </c>
      <c r="L19" s="654">
        <v>0</v>
      </c>
      <c r="M19" s="655">
        <v>0</v>
      </c>
      <c r="N19" s="655">
        <v>0</v>
      </c>
      <c r="O19" s="656">
        <v>0</v>
      </c>
      <c r="P19" s="657">
        <v>0</v>
      </c>
      <c r="Q19" s="655">
        <v>0</v>
      </c>
      <c r="R19" s="656">
        <v>0</v>
      </c>
      <c r="S19" s="43" t="str">
        <f t="shared" si="0"/>
        <v>Weryfikacja bieżącego wiersza OK</v>
      </c>
    </row>
    <row r="20" spans="2:19">
      <c r="B20" s="627" t="s">
        <v>1198</v>
      </c>
      <c r="C20" s="533" t="s">
        <v>2000</v>
      </c>
      <c r="D20" s="654">
        <v>0</v>
      </c>
      <c r="E20" s="655">
        <v>0</v>
      </c>
      <c r="F20" s="655">
        <v>0</v>
      </c>
      <c r="G20" s="656">
        <v>0</v>
      </c>
      <c r="H20" s="654">
        <v>0</v>
      </c>
      <c r="I20" s="655">
        <v>0</v>
      </c>
      <c r="J20" s="655">
        <v>0</v>
      </c>
      <c r="K20" s="656">
        <v>0</v>
      </c>
      <c r="L20" s="654">
        <v>0</v>
      </c>
      <c r="M20" s="655">
        <v>0</v>
      </c>
      <c r="N20" s="655">
        <v>0</v>
      </c>
      <c r="O20" s="656">
        <v>0</v>
      </c>
      <c r="P20" s="657">
        <v>0</v>
      </c>
      <c r="Q20" s="655">
        <v>0</v>
      </c>
      <c r="R20" s="656">
        <v>0</v>
      </c>
      <c r="S20" s="43" t="str">
        <f t="shared" si="0"/>
        <v>Weryfikacja bieżącego wiersza OK</v>
      </c>
    </row>
    <row r="21" spans="2:19">
      <c r="B21" s="627" t="s">
        <v>1199</v>
      </c>
      <c r="C21" s="533" t="s">
        <v>2000</v>
      </c>
      <c r="D21" s="654">
        <v>0</v>
      </c>
      <c r="E21" s="655">
        <v>0</v>
      </c>
      <c r="F21" s="655">
        <v>0</v>
      </c>
      <c r="G21" s="656">
        <v>0</v>
      </c>
      <c r="H21" s="654">
        <v>0</v>
      </c>
      <c r="I21" s="655">
        <v>0</v>
      </c>
      <c r="J21" s="655">
        <v>0</v>
      </c>
      <c r="K21" s="656">
        <v>0</v>
      </c>
      <c r="L21" s="654">
        <v>0</v>
      </c>
      <c r="M21" s="655">
        <v>0</v>
      </c>
      <c r="N21" s="655">
        <v>0</v>
      </c>
      <c r="O21" s="656">
        <v>0</v>
      </c>
      <c r="P21" s="657">
        <v>0</v>
      </c>
      <c r="Q21" s="655">
        <v>0</v>
      </c>
      <c r="R21" s="656">
        <v>0</v>
      </c>
      <c r="S21" s="43" t="str">
        <f t="shared" si="0"/>
        <v>Weryfikacja bieżącego wiersza OK</v>
      </c>
    </row>
    <row r="22" spans="2:19">
      <c r="B22" s="627" t="s">
        <v>1200</v>
      </c>
      <c r="C22" s="533" t="s">
        <v>2000</v>
      </c>
      <c r="D22" s="654">
        <v>0</v>
      </c>
      <c r="E22" s="655">
        <v>0</v>
      </c>
      <c r="F22" s="655">
        <v>0</v>
      </c>
      <c r="G22" s="656">
        <v>0</v>
      </c>
      <c r="H22" s="654">
        <v>0</v>
      </c>
      <c r="I22" s="655">
        <v>0</v>
      </c>
      <c r="J22" s="655">
        <v>0</v>
      </c>
      <c r="K22" s="656">
        <v>0</v>
      </c>
      <c r="L22" s="654">
        <v>0</v>
      </c>
      <c r="M22" s="655">
        <v>0</v>
      </c>
      <c r="N22" s="655">
        <v>0</v>
      </c>
      <c r="O22" s="656">
        <v>0</v>
      </c>
      <c r="P22" s="657">
        <v>0</v>
      </c>
      <c r="Q22" s="655">
        <v>0</v>
      </c>
      <c r="R22" s="656">
        <v>0</v>
      </c>
      <c r="S22" s="43" t="str">
        <f t="shared" si="0"/>
        <v>Weryfikacja bieżącego wiersza OK</v>
      </c>
    </row>
    <row r="23" spans="2:19">
      <c r="B23" s="627" t="s">
        <v>1201</v>
      </c>
      <c r="C23" s="533" t="s">
        <v>2000</v>
      </c>
      <c r="D23" s="654">
        <v>0</v>
      </c>
      <c r="E23" s="655">
        <v>0</v>
      </c>
      <c r="F23" s="655">
        <v>0</v>
      </c>
      <c r="G23" s="656">
        <v>0</v>
      </c>
      <c r="H23" s="654">
        <v>0</v>
      </c>
      <c r="I23" s="655">
        <v>0</v>
      </c>
      <c r="J23" s="655">
        <v>0</v>
      </c>
      <c r="K23" s="656">
        <v>0</v>
      </c>
      <c r="L23" s="654">
        <v>0</v>
      </c>
      <c r="M23" s="655">
        <v>0</v>
      </c>
      <c r="N23" s="655">
        <v>0</v>
      </c>
      <c r="O23" s="656">
        <v>0</v>
      </c>
      <c r="P23" s="657">
        <v>0</v>
      </c>
      <c r="Q23" s="655">
        <v>0</v>
      </c>
      <c r="R23" s="656">
        <v>0</v>
      </c>
      <c r="S23" s="43" t="str">
        <f t="shared" si="0"/>
        <v>Weryfikacja bieżącego wiersza OK</v>
      </c>
    </row>
    <row r="24" spans="2:19">
      <c r="B24" s="627" t="s">
        <v>1202</v>
      </c>
      <c r="C24" s="533" t="s">
        <v>2000</v>
      </c>
      <c r="D24" s="654">
        <v>0</v>
      </c>
      <c r="E24" s="655">
        <v>0</v>
      </c>
      <c r="F24" s="655">
        <v>0</v>
      </c>
      <c r="G24" s="656">
        <v>0</v>
      </c>
      <c r="H24" s="654">
        <v>0</v>
      </c>
      <c r="I24" s="655">
        <v>0</v>
      </c>
      <c r="J24" s="655">
        <v>0</v>
      </c>
      <c r="K24" s="656">
        <v>0</v>
      </c>
      <c r="L24" s="654">
        <v>0</v>
      </c>
      <c r="M24" s="655">
        <v>0</v>
      </c>
      <c r="N24" s="655">
        <v>0</v>
      </c>
      <c r="O24" s="656">
        <v>0</v>
      </c>
      <c r="P24" s="657">
        <v>0</v>
      </c>
      <c r="Q24" s="655">
        <v>0</v>
      </c>
      <c r="R24" s="656">
        <v>0</v>
      </c>
      <c r="S24" s="43" t="str">
        <f t="shared" si="0"/>
        <v>Weryfikacja bieżącego wiersza OK</v>
      </c>
    </row>
    <row r="25" spans="2:19">
      <c r="B25" s="627" t="s">
        <v>1203</v>
      </c>
      <c r="C25" s="533" t="s">
        <v>2000</v>
      </c>
      <c r="D25" s="654">
        <v>0</v>
      </c>
      <c r="E25" s="655">
        <v>0</v>
      </c>
      <c r="F25" s="655">
        <v>0</v>
      </c>
      <c r="G25" s="656">
        <v>0</v>
      </c>
      <c r="H25" s="654">
        <v>0</v>
      </c>
      <c r="I25" s="655">
        <v>0</v>
      </c>
      <c r="J25" s="655">
        <v>0</v>
      </c>
      <c r="K25" s="656">
        <v>0</v>
      </c>
      <c r="L25" s="654">
        <v>0</v>
      </c>
      <c r="M25" s="655">
        <v>0</v>
      </c>
      <c r="N25" s="655">
        <v>0</v>
      </c>
      <c r="O25" s="656">
        <v>0</v>
      </c>
      <c r="P25" s="657">
        <v>0</v>
      </c>
      <c r="Q25" s="655">
        <v>0</v>
      </c>
      <c r="R25" s="656">
        <v>0</v>
      </c>
      <c r="S25" s="43" t="str">
        <f t="shared" si="0"/>
        <v>Weryfikacja bieżącego wiersza OK</v>
      </c>
    </row>
    <row r="26" spans="2:19">
      <c r="B26" s="627" t="s">
        <v>1204</v>
      </c>
      <c r="C26" s="533" t="s">
        <v>2000</v>
      </c>
      <c r="D26" s="654">
        <v>0</v>
      </c>
      <c r="E26" s="655">
        <v>0</v>
      </c>
      <c r="F26" s="655">
        <v>0</v>
      </c>
      <c r="G26" s="656">
        <v>0</v>
      </c>
      <c r="H26" s="654">
        <v>0</v>
      </c>
      <c r="I26" s="655">
        <v>0</v>
      </c>
      <c r="J26" s="655">
        <v>0</v>
      </c>
      <c r="K26" s="656">
        <v>0</v>
      </c>
      <c r="L26" s="654">
        <v>0</v>
      </c>
      <c r="M26" s="655">
        <v>0</v>
      </c>
      <c r="N26" s="655">
        <v>0</v>
      </c>
      <c r="O26" s="656">
        <v>0</v>
      </c>
      <c r="P26" s="657">
        <v>0</v>
      </c>
      <c r="Q26" s="655">
        <v>0</v>
      </c>
      <c r="R26" s="656">
        <v>0</v>
      </c>
      <c r="S26" s="43" t="str">
        <f t="shared" si="0"/>
        <v>Weryfikacja bieżącego wiersza OK</v>
      </c>
    </row>
    <row r="27" spans="2:19">
      <c r="B27" s="627" t="s">
        <v>1205</v>
      </c>
      <c r="C27" s="533" t="s">
        <v>2000</v>
      </c>
      <c r="D27" s="654">
        <v>0</v>
      </c>
      <c r="E27" s="655">
        <v>0</v>
      </c>
      <c r="F27" s="655">
        <v>0</v>
      </c>
      <c r="G27" s="656">
        <v>0</v>
      </c>
      <c r="H27" s="654">
        <v>0</v>
      </c>
      <c r="I27" s="655">
        <v>0</v>
      </c>
      <c r="J27" s="655">
        <v>0</v>
      </c>
      <c r="K27" s="656">
        <v>0</v>
      </c>
      <c r="L27" s="654">
        <v>0</v>
      </c>
      <c r="M27" s="655">
        <v>0</v>
      </c>
      <c r="N27" s="655">
        <v>0</v>
      </c>
      <c r="O27" s="656">
        <v>0</v>
      </c>
      <c r="P27" s="657">
        <v>0</v>
      </c>
      <c r="Q27" s="655">
        <v>0</v>
      </c>
      <c r="R27" s="656">
        <v>0</v>
      </c>
      <c r="S27" s="43" t="str">
        <f t="shared" si="0"/>
        <v>Weryfikacja bieżącego wiersza OK</v>
      </c>
    </row>
    <row r="28" spans="2:19">
      <c r="B28" s="627" t="s">
        <v>1206</v>
      </c>
      <c r="C28" s="533" t="s">
        <v>2000</v>
      </c>
      <c r="D28" s="654">
        <v>0</v>
      </c>
      <c r="E28" s="655">
        <v>0</v>
      </c>
      <c r="F28" s="655">
        <v>0</v>
      </c>
      <c r="G28" s="656">
        <v>0</v>
      </c>
      <c r="H28" s="654">
        <v>0</v>
      </c>
      <c r="I28" s="655">
        <v>0</v>
      </c>
      <c r="J28" s="655">
        <v>0</v>
      </c>
      <c r="K28" s="656">
        <v>0</v>
      </c>
      <c r="L28" s="654">
        <v>0</v>
      </c>
      <c r="M28" s="655">
        <v>0</v>
      </c>
      <c r="N28" s="655">
        <v>0</v>
      </c>
      <c r="O28" s="656">
        <v>0</v>
      </c>
      <c r="P28" s="657">
        <v>0</v>
      </c>
      <c r="Q28" s="655">
        <v>0</v>
      </c>
      <c r="R28" s="656">
        <v>0</v>
      </c>
      <c r="S28" s="43" t="str">
        <f t="shared" si="0"/>
        <v>Weryfikacja bieżącego wiersza OK</v>
      </c>
    </row>
    <row r="29" spans="2:19">
      <c r="B29" s="627" t="s">
        <v>1207</v>
      </c>
      <c r="C29" s="533" t="s">
        <v>2000</v>
      </c>
      <c r="D29" s="654">
        <v>0</v>
      </c>
      <c r="E29" s="655">
        <v>0</v>
      </c>
      <c r="F29" s="655">
        <v>0</v>
      </c>
      <c r="G29" s="656">
        <v>0</v>
      </c>
      <c r="H29" s="654">
        <v>0</v>
      </c>
      <c r="I29" s="655">
        <v>0</v>
      </c>
      <c r="J29" s="655">
        <v>0</v>
      </c>
      <c r="K29" s="656">
        <v>0</v>
      </c>
      <c r="L29" s="654">
        <v>0</v>
      </c>
      <c r="M29" s="655">
        <v>0</v>
      </c>
      <c r="N29" s="655">
        <v>0</v>
      </c>
      <c r="O29" s="656">
        <v>0</v>
      </c>
      <c r="P29" s="657">
        <v>0</v>
      </c>
      <c r="Q29" s="655">
        <v>0</v>
      </c>
      <c r="R29" s="656">
        <v>0</v>
      </c>
      <c r="S29" s="43" t="str">
        <f t="shared" si="0"/>
        <v>Weryfikacja bieżącego wiersza OK</v>
      </c>
    </row>
    <row r="30" spans="2:19">
      <c r="B30" s="627" t="s">
        <v>1208</v>
      </c>
      <c r="C30" s="533" t="s">
        <v>2000</v>
      </c>
      <c r="D30" s="654">
        <v>0</v>
      </c>
      <c r="E30" s="655">
        <v>0</v>
      </c>
      <c r="F30" s="655">
        <v>0</v>
      </c>
      <c r="G30" s="656">
        <v>0</v>
      </c>
      <c r="H30" s="654">
        <v>0</v>
      </c>
      <c r="I30" s="655">
        <v>0</v>
      </c>
      <c r="J30" s="655">
        <v>0</v>
      </c>
      <c r="K30" s="656">
        <v>0</v>
      </c>
      <c r="L30" s="654">
        <v>0</v>
      </c>
      <c r="M30" s="655">
        <v>0</v>
      </c>
      <c r="N30" s="655">
        <v>0</v>
      </c>
      <c r="O30" s="656">
        <v>0</v>
      </c>
      <c r="P30" s="657">
        <v>0</v>
      </c>
      <c r="Q30" s="655">
        <v>0</v>
      </c>
      <c r="R30" s="656">
        <v>0</v>
      </c>
      <c r="S30" s="43" t="str">
        <f t="shared" si="0"/>
        <v>Weryfikacja bieżącego wiersza OK</v>
      </c>
    </row>
    <row r="31" spans="2:19">
      <c r="B31" s="627" t="s">
        <v>1209</v>
      </c>
      <c r="C31" s="533" t="s">
        <v>2000</v>
      </c>
      <c r="D31" s="654">
        <v>0</v>
      </c>
      <c r="E31" s="655">
        <v>0</v>
      </c>
      <c r="F31" s="655">
        <v>0</v>
      </c>
      <c r="G31" s="656">
        <v>0</v>
      </c>
      <c r="H31" s="654">
        <v>0</v>
      </c>
      <c r="I31" s="655">
        <v>0</v>
      </c>
      <c r="J31" s="655">
        <v>0</v>
      </c>
      <c r="K31" s="656">
        <v>0</v>
      </c>
      <c r="L31" s="654">
        <v>0</v>
      </c>
      <c r="M31" s="655">
        <v>0</v>
      </c>
      <c r="N31" s="655">
        <v>0</v>
      </c>
      <c r="O31" s="656">
        <v>0</v>
      </c>
      <c r="P31" s="657">
        <v>0</v>
      </c>
      <c r="Q31" s="655">
        <v>0</v>
      </c>
      <c r="R31" s="656">
        <v>0</v>
      </c>
      <c r="S31" s="43" t="str">
        <f t="shared" si="0"/>
        <v>Weryfikacja bieżącego wiersza OK</v>
      </c>
    </row>
    <row r="32" spans="2:19">
      <c r="B32" s="627" t="s">
        <v>1210</v>
      </c>
      <c r="C32" s="533" t="s">
        <v>2000</v>
      </c>
      <c r="D32" s="654">
        <v>0</v>
      </c>
      <c r="E32" s="655">
        <v>0</v>
      </c>
      <c r="F32" s="655">
        <v>0</v>
      </c>
      <c r="G32" s="656">
        <v>0</v>
      </c>
      <c r="H32" s="654">
        <v>0</v>
      </c>
      <c r="I32" s="655">
        <v>0</v>
      </c>
      <c r="J32" s="655">
        <v>0</v>
      </c>
      <c r="K32" s="656">
        <v>0</v>
      </c>
      <c r="L32" s="654">
        <v>0</v>
      </c>
      <c r="M32" s="655">
        <v>0</v>
      </c>
      <c r="N32" s="655">
        <v>0</v>
      </c>
      <c r="O32" s="656">
        <v>0</v>
      </c>
      <c r="P32" s="657">
        <v>0</v>
      </c>
      <c r="Q32" s="655">
        <v>0</v>
      </c>
      <c r="R32" s="656">
        <v>0</v>
      </c>
      <c r="S32" s="43" t="str">
        <f t="shared" si="0"/>
        <v>Weryfikacja bieżącego wiersza OK</v>
      </c>
    </row>
    <row r="33" spans="2:19">
      <c r="B33" s="627" t="s">
        <v>1211</v>
      </c>
      <c r="C33" s="533" t="s">
        <v>2000</v>
      </c>
      <c r="D33" s="654">
        <v>0</v>
      </c>
      <c r="E33" s="655">
        <v>0</v>
      </c>
      <c r="F33" s="655">
        <v>0</v>
      </c>
      <c r="G33" s="656">
        <v>0</v>
      </c>
      <c r="H33" s="654">
        <v>0</v>
      </c>
      <c r="I33" s="655">
        <v>0</v>
      </c>
      <c r="J33" s="655">
        <v>0</v>
      </c>
      <c r="K33" s="656">
        <v>0</v>
      </c>
      <c r="L33" s="654">
        <v>0</v>
      </c>
      <c r="M33" s="655">
        <v>0</v>
      </c>
      <c r="N33" s="655">
        <v>0</v>
      </c>
      <c r="O33" s="656">
        <v>0</v>
      </c>
      <c r="P33" s="657">
        <v>0</v>
      </c>
      <c r="Q33" s="655">
        <v>0</v>
      </c>
      <c r="R33" s="656">
        <v>0</v>
      </c>
      <c r="S33" s="43" t="str">
        <f t="shared" si="0"/>
        <v>Weryfikacja bieżącego wiersza OK</v>
      </c>
    </row>
    <row r="34" spans="2:19">
      <c r="B34" s="627" t="s">
        <v>1212</v>
      </c>
      <c r="C34" s="533" t="s">
        <v>2000</v>
      </c>
      <c r="D34" s="654">
        <v>0</v>
      </c>
      <c r="E34" s="655">
        <v>0</v>
      </c>
      <c r="F34" s="655">
        <v>0</v>
      </c>
      <c r="G34" s="656">
        <v>0</v>
      </c>
      <c r="H34" s="654">
        <v>0</v>
      </c>
      <c r="I34" s="655">
        <v>0</v>
      </c>
      <c r="J34" s="655">
        <v>0</v>
      </c>
      <c r="K34" s="656">
        <v>0</v>
      </c>
      <c r="L34" s="654">
        <v>0</v>
      </c>
      <c r="M34" s="655">
        <v>0</v>
      </c>
      <c r="N34" s="655">
        <v>0</v>
      </c>
      <c r="O34" s="656">
        <v>0</v>
      </c>
      <c r="P34" s="657">
        <v>0</v>
      </c>
      <c r="Q34" s="655">
        <v>0</v>
      </c>
      <c r="R34" s="656">
        <v>0</v>
      </c>
      <c r="S34" s="43" t="str">
        <f t="shared" si="0"/>
        <v>Weryfikacja bieżącego wiersza OK</v>
      </c>
    </row>
    <row r="35" spans="2:19">
      <c r="B35" s="627" t="s">
        <v>1213</v>
      </c>
      <c r="C35" s="533" t="s">
        <v>2000</v>
      </c>
      <c r="D35" s="654">
        <v>0</v>
      </c>
      <c r="E35" s="655">
        <v>0</v>
      </c>
      <c r="F35" s="655">
        <v>0</v>
      </c>
      <c r="G35" s="656">
        <v>0</v>
      </c>
      <c r="H35" s="654">
        <v>0</v>
      </c>
      <c r="I35" s="655">
        <v>0</v>
      </c>
      <c r="J35" s="655">
        <v>0</v>
      </c>
      <c r="K35" s="656">
        <v>0</v>
      </c>
      <c r="L35" s="654">
        <v>0</v>
      </c>
      <c r="M35" s="655">
        <v>0</v>
      </c>
      <c r="N35" s="655">
        <v>0</v>
      </c>
      <c r="O35" s="656">
        <v>0</v>
      </c>
      <c r="P35" s="657">
        <v>0</v>
      </c>
      <c r="Q35" s="655">
        <v>0</v>
      </c>
      <c r="R35" s="656">
        <v>0</v>
      </c>
      <c r="S35" s="43" t="str">
        <f t="shared" si="0"/>
        <v>Weryfikacja bieżącego wiersza OK</v>
      </c>
    </row>
    <row r="36" spans="2:19">
      <c r="B36" s="627" t="s">
        <v>1214</v>
      </c>
      <c r="C36" s="533" t="s">
        <v>2000</v>
      </c>
      <c r="D36" s="654">
        <v>0</v>
      </c>
      <c r="E36" s="655">
        <v>0</v>
      </c>
      <c r="F36" s="655">
        <v>0</v>
      </c>
      <c r="G36" s="656">
        <v>0</v>
      </c>
      <c r="H36" s="654">
        <v>0</v>
      </c>
      <c r="I36" s="655">
        <v>0</v>
      </c>
      <c r="J36" s="655">
        <v>0</v>
      </c>
      <c r="K36" s="656">
        <v>0</v>
      </c>
      <c r="L36" s="654">
        <v>0</v>
      </c>
      <c r="M36" s="655">
        <v>0</v>
      </c>
      <c r="N36" s="655">
        <v>0</v>
      </c>
      <c r="O36" s="656">
        <v>0</v>
      </c>
      <c r="P36" s="657">
        <v>0</v>
      </c>
      <c r="Q36" s="655">
        <v>0</v>
      </c>
      <c r="R36" s="656">
        <v>0</v>
      </c>
      <c r="S36" s="43" t="str">
        <f t="shared" si="0"/>
        <v>Weryfikacja bieżącego wiersza OK</v>
      </c>
    </row>
    <row r="37" spans="2:19">
      <c r="B37" s="627" t="s">
        <v>1215</v>
      </c>
      <c r="C37" s="533" t="s">
        <v>2000</v>
      </c>
      <c r="D37" s="654">
        <v>0</v>
      </c>
      <c r="E37" s="655">
        <v>0</v>
      </c>
      <c r="F37" s="655">
        <v>0</v>
      </c>
      <c r="G37" s="656">
        <v>0</v>
      </c>
      <c r="H37" s="654">
        <v>0</v>
      </c>
      <c r="I37" s="655">
        <v>0</v>
      </c>
      <c r="J37" s="655">
        <v>0</v>
      </c>
      <c r="K37" s="656">
        <v>0</v>
      </c>
      <c r="L37" s="654">
        <v>0</v>
      </c>
      <c r="M37" s="655">
        <v>0</v>
      </c>
      <c r="N37" s="655">
        <v>0</v>
      </c>
      <c r="O37" s="656">
        <v>0</v>
      </c>
      <c r="P37" s="657">
        <v>0</v>
      </c>
      <c r="Q37" s="655">
        <v>0</v>
      </c>
      <c r="R37" s="656">
        <v>0</v>
      </c>
      <c r="S37" s="43" t="str">
        <f t="shared" si="0"/>
        <v>Weryfikacja bieżącego wiersza OK</v>
      </c>
    </row>
    <row r="38" spans="2:19">
      <c r="B38" s="627" t="s">
        <v>1216</v>
      </c>
      <c r="C38" s="533" t="s">
        <v>2000</v>
      </c>
      <c r="D38" s="654">
        <v>0</v>
      </c>
      <c r="E38" s="655">
        <v>0</v>
      </c>
      <c r="F38" s="655">
        <v>0</v>
      </c>
      <c r="G38" s="656">
        <v>0</v>
      </c>
      <c r="H38" s="654">
        <v>0</v>
      </c>
      <c r="I38" s="655">
        <v>0</v>
      </c>
      <c r="J38" s="655">
        <v>0</v>
      </c>
      <c r="K38" s="656">
        <v>0</v>
      </c>
      <c r="L38" s="654">
        <v>0</v>
      </c>
      <c r="M38" s="655">
        <v>0</v>
      </c>
      <c r="N38" s="655">
        <v>0</v>
      </c>
      <c r="O38" s="656">
        <v>0</v>
      </c>
      <c r="P38" s="657">
        <v>0</v>
      </c>
      <c r="Q38" s="655">
        <v>0</v>
      </c>
      <c r="R38" s="656">
        <v>0</v>
      </c>
      <c r="S38" s="43" t="str">
        <f t="shared" si="0"/>
        <v>Weryfikacja bieżącego wiersza OK</v>
      </c>
    </row>
    <row r="39" spans="2:19">
      <c r="B39" s="627" t="s">
        <v>1217</v>
      </c>
      <c r="C39" s="533" t="s">
        <v>2000</v>
      </c>
      <c r="D39" s="654">
        <v>0</v>
      </c>
      <c r="E39" s="655">
        <v>0</v>
      </c>
      <c r="F39" s="655">
        <v>0</v>
      </c>
      <c r="G39" s="656">
        <v>0</v>
      </c>
      <c r="H39" s="654">
        <v>0</v>
      </c>
      <c r="I39" s="655">
        <v>0</v>
      </c>
      <c r="J39" s="655">
        <v>0</v>
      </c>
      <c r="K39" s="656">
        <v>0</v>
      </c>
      <c r="L39" s="654">
        <v>0</v>
      </c>
      <c r="M39" s="655">
        <v>0</v>
      </c>
      <c r="N39" s="655">
        <v>0</v>
      </c>
      <c r="O39" s="656">
        <v>0</v>
      </c>
      <c r="P39" s="657">
        <v>0</v>
      </c>
      <c r="Q39" s="655">
        <v>0</v>
      </c>
      <c r="R39" s="656">
        <v>0</v>
      </c>
      <c r="S39" s="43" t="str">
        <f t="shared" si="0"/>
        <v>Weryfikacja bieżącego wiersza OK</v>
      </c>
    </row>
    <row r="40" spans="2:19">
      <c r="B40" s="627" t="s">
        <v>1218</v>
      </c>
      <c r="C40" s="533" t="s">
        <v>2000</v>
      </c>
      <c r="D40" s="654">
        <v>0</v>
      </c>
      <c r="E40" s="655">
        <v>0</v>
      </c>
      <c r="F40" s="655">
        <v>0</v>
      </c>
      <c r="G40" s="656">
        <v>0</v>
      </c>
      <c r="H40" s="654">
        <v>0</v>
      </c>
      <c r="I40" s="655">
        <v>0</v>
      </c>
      <c r="J40" s="655">
        <v>0</v>
      </c>
      <c r="K40" s="656">
        <v>0</v>
      </c>
      <c r="L40" s="654">
        <v>0</v>
      </c>
      <c r="M40" s="655">
        <v>0</v>
      </c>
      <c r="N40" s="655">
        <v>0</v>
      </c>
      <c r="O40" s="656">
        <v>0</v>
      </c>
      <c r="P40" s="657">
        <v>0</v>
      </c>
      <c r="Q40" s="655">
        <v>0</v>
      </c>
      <c r="R40" s="656">
        <v>0</v>
      </c>
      <c r="S40" s="43" t="str">
        <f t="shared" si="0"/>
        <v>Weryfikacja bieżącego wiersza OK</v>
      </c>
    </row>
    <row r="41" spans="2:19">
      <c r="B41" s="627" t="s">
        <v>1219</v>
      </c>
      <c r="C41" s="533" t="s">
        <v>2000</v>
      </c>
      <c r="D41" s="654">
        <v>0</v>
      </c>
      <c r="E41" s="655">
        <v>0</v>
      </c>
      <c r="F41" s="655">
        <v>0</v>
      </c>
      <c r="G41" s="656">
        <v>0</v>
      </c>
      <c r="H41" s="654">
        <v>0</v>
      </c>
      <c r="I41" s="655">
        <v>0</v>
      </c>
      <c r="J41" s="655">
        <v>0</v>
      </c>
      <c r="K41" s="656">
        <v>0</v>
      </c>
      <c r="L41" s="654">
        <v>0</v>
      </c>
      <c r="M41" s="655">
        <v>0</v>
      </c>
      <c r="N41" s="655">
        <v>0</v>
      </c>
      <c r="O41" s="656">
        <v>0</v>
      </c>
      <c r="P41" s="657">
        <v>0</v>
      </c>
      <c r="Q41" s="655">
        <v>0</v>
      </c>
      <c r="R41" s="656">
        <v>0</v>
      </c>
      <c r="S41" s="43" t="str">
        <f t="shared" si="0"/>
        <v>Weryfikacja bieżącego wiersza OK</v>
      </c>
    </row>
    <row r="42" spans="2:19">
      <c r="B42" s="627" t="s">
        <v>1220</v>
      </c>
      <c r="C42" s="533" t="s">
        <v>2000</v>
      </c>
      <c r="D42" s="654">
        <v>0</v>
      </c>
      <c r="E42" s="655">
        <v>0</v>
      </c>
      <c r="F42" s="655">
        <v>0</v>
      </c>
      <c r="G42" s="656">
        <v>0</v>
      </c>
      <c r="H42" s="654">
        <v>0</v>
      </c>
      <c r="I42" s="655">
        <v>0</v>
      </c>
      <c r="J42" s="655">
        <v>0</v>
      </c>
      <c r="K42" s="656">
        <v>0</v>
      </c>
      <c r="L42" s="654">
        <v>0</v>
      </c>
      <c r="M42" s="655">
        <v>0</v>
      </c>
      <c r="N42" s="655">
        <v>0</v>
      </c>
      <c r="O42" s="656">
        <v>0</v>
      </c>
      <c r="P42" s="657">
        <v>0</v>
      </c>
      <c r="Q42" s="655">
        <v>0</v>
      </c>
      <c r="R42" s="656">
        <v>0</v>
      </c>
      <c r="S42" s="43" t="str">
        <f t="shared" si="0"/>
        <v>Weryfikacja bieżącego wiersza OK</v>
      </c>
    </row>
    <row r="43" spans="2:19">
      <c r="B43" s="627" t="s">
        <v>1221</v>
      </c>
      <c r="C43" s="533" t="s">
        <v>2000</v>
      </c>
      <c r="D43" s="654">
        <v>0</v>
      </c>
      <c r="E43" s="655">
        <v>0</v>
      </c>
      <c r="F43" s="655">
        <v>0</v>
      </c>
      <c r="G43" s="656">
        <v>0</v>
      </c>
      <c r="H43" s="654">
        <v>0</v>
      </c>
      <c r="I43" s="655">
        <v>0</v>
      </c>
      <c r="J43" s="655">
        <v>0</v>
      </c>
      <c r="K43" s="656">
        <v>0</v>
      </c>
      <c r="L43" s="654">
        <v>0</v>
      </c>
      <c r="M43" s="655">
        <v>0</v>
      </c>
      <c r="N43" s="655">
        <v>0</v>
      </c>
      <c r="O43" s="656">
        <v>0</v>
      </c>
      <c r="P43" s="657">
        <v>0</v>
      </c>
      <c r="Q43" s="655">
        <v>0</v>
      </c>
      <c r="R43" s="656">
        <v>0</v>
      </c>
      <c r="S43" s="43" t="str">
        <f t="shared" si="0"/>
        <v>Weryfikacja bieżącego wiersza OK</v>
      </c>
    </row>
    <row r="44" spans="2:19">
      <c r="B44" s="627" t="s">
        <v>1222</v>
      </c>
      <c r="C44" s="533" t="s">
        <v>2000</v>
      </c>
      <c r="D44" s="654">
        <v>0</v>
      </c>
      <c r="E44" s="655">
        <v>0</v>
      </c>
      <c r="F44" s="655">
        <v>0</v>
      </c>
      <c r="G44" s="656">
        <v>0</v>
      </c>
      <c r="H44" s="654">
        <v>0</v>
      </c>
      <c r="I44" s="655">
        <v>0</v>
      </c>
      <c r="J44" s="655">
        <v>0</v>
      </c>
      <c r="K44" s="656">
        <v>0</v>
      </c>
      <c r="L44" s="654">
        <v>0</v>
      </c>
      <c r="M44" s="655">
        <v>0</v>
      </c>
      <c r="N44" s="655">
        <v>0</v>
      </c>
      <c r="O44" s="656">
        <v>0</v>
      </c>
      <c r="P44" s="657">
        <v>0</v>
      </c>
      <c r="Q44" s="655">
        <v>0</v>
      </c>
      <c r="R44" s="656">
        <v>0</v>
      </c>
      <c r="S44" s="43" t="str">
        <f t="shared" si="0"/>
        <v>Weryfikacja bieżącego wiersza OK</v>
      </c>
    </row>
    <row r="45" spans="2:19">
      <c r="B45" s="627" t="s">
        <v>1223</v>
      </c>
      <c r="C45" s="533" t="s">
        <v>2000</v>
      </c>
      <c r="D45" s="654">
        <v>0</v>
      </c>
      <c r="E45" s="655">
        <v>0</v>
      </c>
      <c r="F45" s="655">
        <v>0</v>
      </c>
      <c r="G45" s="656">
        <v>0</v>
      </c>
      <c r="H45" s="654">
        <v>0</v>
      </c>
      <c r="I45" s="655">
        <v>0</v>
      </c>
      <c r="J45" s="655">
        <v>0</v>
      </c>
      <c r="K45" s="656">
        <v>0</v>
      </c>
      <c r="L45" s="654">
        <v>0</v>
      </c>
      <c r="M45" s="655">
        <v>0</v>
      </c>
      <c r="N45" s="655">
        <v>0</v>
      </c>
      <c r="O45" s="656">
        <v>0</v>
      </c>
      <c r="P45" s="657">
        <v>0</v>
      </c>
      <c r="Q45" s="655">
        <v>0</v>
      </c>
      <c r="R45" s="656">
        <v>0</v>
      </c>
      <c r="S45" s="43" t="str">
        <f t="shared" si="0"/>
        <v>Weryfikacja bieżącego wiersza OK</v>
      </c>
    </row>
    <row r="46" spans="2:19">
      <c r="B46" s="627" t="s">
        <v>1224</v>
      </c>
      <c r="C46" s="533" t="s">
        <v>2000</v>
      </c>
      <c r="D46" s="654">
        <v>0</v>
      </c>
      <c r="E46" s="655">
        <v>0</v>
      </c>
      <c r="F46" s="655">
        <v>0</v>
      </c>
      <c r="G46" s="656">
        <v>0</v>
      </c>
      <c r="H46" s="654">
        <v>0</v>
      </c>
      <c r="I46" s="655">
        <v>0</v>
      </c>
      <c r="J46" s="655">
        <v>0</v>
      </c>
      <c r="K46" s="656">
        <v>0</v>
      </c>
      <c r="L46" s="654">
        <v>0</v>
      </c>
      <c r="M46" s="655">
        <v>0</v>
      </c>
      <c r="N46" s="655">
        <v>0</v>
      </c>
      <c r="O46" s="656">
        <v>0</v>
      </c>
      <c r="P46" s="657">
        <v>0</v>
      </c>
      <c r="Q46" s="655">
        <v>0</v>
      </c>
      <c r="R46" s="656">
        <v>0</v>
      </c>
      <c r="S46" s="43" t="str">
        <f t="shared" si="0"/>
        <v>Weryfikacja bieżącego wiersza OK</v>
      </c>
    </row>
    <row r="47" spans="2:19">
      <c r="B47" s="627" t="s">
        <v>1225</v>
      </c>
      <c r="C47" s="533" t="s">
        <v>2000</v>
      </c>
      <c r="D47" s="654">
        <v>0</v>
      </c>
      <c r="E47" s="655">
        <v>0</v>
      </c>
      <c r="F47" s="655">
        <v>0</v>
      </c>
      <c r="G47" s="656">
        <v>0</v>
      </c>
      <c r="H47" s="654">
        <v>0</v>
      </c>
      <c r="I47" s="655">
        <v>0</v>
      </c>
      <c r="J47" s="655">
        <v>0</v>
      </c>
      <c r="K47" s="656">
        <v>0</v>
      </c>
      <c r="L47" s="654">
        <v>0</v>
      </c>
      <c r="M47" s="655">
        <v>0</v>
      </c>
      <c r="N47" s="655">
        <v>0</v>
      </c>
      <c r="O47" s="656">
        <v>0</v>
      </c>
      <c r="P47" s="657">
        <v>0</v>
      </c>
      <c r="Q47" s="655">
        <v>0</v>
      </c>
      <c r="R47" s="656">
        <v>0</v>
      </c>
      <c r="S47" s="43" t="str">
        <f t="shared" si="0"/>
        <v>Weryfikacja bieżącego wiersza OK</v>
      </c>
    </row>
    <row r="48" spans="2:19">
      <c r="B48" s="627" t="s">
        <v>1226</v>
      </c>
      <c r="C48" s="533" t="s">
        <v>2000</v>
      </c>
      <c r="D48" s="654">
        <v>0</v>
      </c>
      <c r="E48" s="655">
        <v>0</v>
      </c>
      <c r="F48" s="655">
        <v>0</v>
      </c>
      <c r="G48" s="656">
        <v>0</v>
      </c>
      <c r="H48" s="654">
        <v>0</v>
      </c>
      <c r="I48" s="655">
        <v>0</v>
      </c>
      <c r="J48" s="655">
        <v>0</v>
      </c>
      <c r="K48" s="656">
        <v>0</v>
      </c>
      <c r="L48" s="654">
        <v>0</v>
      </c>
      <c r="M48" s="655">
        <v>0</v>
      </c>
      <c r="N48" s="655">
        <v>0</v>
      </c>
      <c r="O48" s="656">
        <v>0</v>
      </c>
      <c r="P48" s="657">
        <v>0</v>
      </c>
      <c r="Q48" s="655">
        <v>0</v>
      </c>
      <c r="R48" s="656">
        <v>0</v>
      </c>
      <c r="S48" s="43" t="str">
        <f t="shared" si="0"/>
        <v>Weryfikacja bieżącego wiersza OK</v>
      </c>
    </row>
    <row r="49" spans="2:19">
      <c r="B49" s="627" t="s">
        <v>1227</v>
      </c>
      <c r="C49" s="533" t="s">
        <v>2000</v>
      </c>
      <c r="D49" s="654">
        <v>0</v>
      </c>
      <c r="E49" s="655">
        <v>0</v>
      </c>
      <c r="F49" s="655">
        <v>0</v>
      </c>
      <c r="G49" s="656">
        <v>0</v>
      </c>
      <c r="H49" s="654">
        <v>0</v>
      </c>
      <c r="I49" s="655">
        <v>0</v>
      </c>
      <c r="J49" s="655">
        <v>0</v>
      </c>
      <c r="K49" s="656">
        <v>0</v>
      </c>
      <c r="L49" s="654">
        <v>0</v>
      </c>
      <c r="M49" s="655">
        <v>0</v>
      </c>
      <c r="N49" s="655">
        <v>0</v>
      </c>
      <c r="O49" s="656">
        <v>0</v>
      </c>
      <c r="P49" s="657">
        <v>0</v>
      </c>
      <c r="Q49" s="655">
        <v>0</v>
      </c>
      <c r="R49" s="656">
        <v>0</v>
      </c>
      <c r="S49" s="43" t="str">
        <f t="shared" si="0"/>
        <v>Weryfikacja bieżącego wiersza OK</v>
      </c>
    </row>
    <row r="50" spans="2:19">
      <c r="B50" s="627" t="s">
        <v>1228</v>
      </c>
      <c r="C50" s="533" t="s">
        <v>2000</v>
      </c>
      <c r="D50" s="654">
        <v>0</v>
      </c>
      <c r="E50" s="655">
        <v>0</v>
      </c>
      <c r="F50" s="655">
        <v>0</v>
      </c>
      <c r="G50" s="656">
        <v>0</v>
      </c>
      <c r="H50" s="654">
        <v>0</v>
      </c>
      <c r="I50" s="655">
        <v>0</v>
      </c>
      <c r="J50" s="655">
        <v>0</v>
      </c>
      <c r="K50" s="656">
        <v>0</v>
      </c>
      <c r="L50" s="654">
        <v>0</v>
      </c>
      <c r="M50" s="655">
        <v>0</v>
      </c>
      <c r="N50" s="655">
        <v>0</v>
      </c>
      <c r="O50" s="656">
        <v>0</v>
      </c>
      <c r="P50" s="657">
        <v>0</v>
      </c>
      <c r="Q50" s="655">
        <v>0</v>
      </c>
      <c r="R50" s="656">
        <v>0</v>
      </c>
      <c r="S50" s="43" t="str">
        <f t="shared" si="0"/>
        <v>Weryfikacja bieżącego wiersza OK</v>
      </c>
    </row>
    <row r="51" spans="2:19">
      <c r="B51" s="627" t="s">
        <v>1229</v>
      </c>
      <c r="C51" s="533" t="s">
        <v>2000</v>
      </c>
      <c r="D51" s="654">
        <v>0</v>
      </c>
      <c r="E51" s="655">
        <v>0</v>
      </c>
      <c r="F51" s="655">
        <v>0</v>
      </c>
      <c r="G51" s="656">
        <v>0</v>
      </c>
      <c r="H51" s="654">
        <v>0</v>
      </c>
      <c r="I51" s="655">
        <v>0</v>
      </c>
      <c r="J51" s="655">
        <v>0</v>
      </c>
      <c r="K51" s="656">
        <v>0</v>
      </c>
      <c r="L51" s="654">
        <v>0</v>
      </c>
      <c r="M51" s="655">
        <v>0</v>
      </c>
      <c r="N51" s="655">
        <v>0</v>
      </c>
      <c r="O51" s="656">
        <v>0</v>
      </c>
      <c r="P51" s="657">
        <v>0</v>
      </c>
      <c r="Q51" s="655">
        <v>0</v>
      </c>
      <c r="R51" s="656">
        <v>0</v>
      </c>
      <c r="S51" s="43" t="str">
        <f t="shared" si="0"/>
        <v>Weryfikacja bieżącego wiersza OK</v>
      </c>
    </row>
    <row r="52" spans="2:19">
      <c r="B52" s="627" t="s">
        <v>1230</v>
      </c>
      <c r="C52" s="533" t="s">
        <v>2000</v>
      </c>
      <c r="D52" s="654">
        <v>0</v>
      </c>
      <c r="E52" s="655">
        <v>0</v>
      </c>
      <c r="F52" s="655">
        <v>0</v>
      </c>
      <c r="G52" s="656">
        <v>0</v>
      </c>
      <c r="H52" s="654">
        <v>0</v>
      </c>
      <c r="I52" s="655">
        <v>0</v>
      </c>
      <c r="J52" s="655">
        <v>0</v>
      </c>
      <c r="K52" s="656">
        <v>0</v>
      </c>
      <c r="L52" s="654">
        <v>0</v>
      </c>
      <c r="M52" s="655">
        <v>0</v>
      </c>
      <c r="N52" s="655">
        <v>0</v>
      </c>
      <c r="O52" s="656">
        <v>0</v>
      </c>
      <c r="P52" s="657">
        <v>0</v>
      </c>
      <c r="Q52" s="655">
        <v>0</v>
      </c>
      <c r="R52" s="656">
        <v>0</v>
      </c>
      <c r="S52" s="43" t="str">
        <f t="shared" si="0"/>
        <v>Weryfikacja bieżącego wiersza OK</v>
      </c>
    </row>
    <row r="53" spans="2:19">
      <c r="B53" s="627" t="s">
        <v>1231</v>
      </c>
      <c r="C53" s="533" t="s">
        <v>2000</v>
      </c>
      <c r="D53" s="654">
        <v>0</v>
      </c>
      <c r="E53" s="655">
        <v>0</v>
      </c>
      <c r="F53" s="655">
        <v>0</v>
      </c>
      <c r="G53" s="656">
        <v>0</v>
      </c>
      <c r="H53" s="654">
        <v>0</v>
      </c>
      <c r="I53" s="655">
        <v>0</v>
      </c>
      <c r="J53" s="655">
        <v>0</v>
      </c>
      <c r="K53" s="656">
        <v>0</v>
      </c>
      <c r="L53" s="654">
        <v>0</v>
      </c>
      <c r="M53" s="655">
        <v>0</v>
      </c>
      <c r="N53" s="655">
        <v>0</v>
      </c>
      <c r="O53" s="656">
        <v>0</v>
      </c>
      <c r="P53" s="657">
        <v>0</v>
      </c>
      <c r="Q53" s="655">
        <v>0</v>
      </c>
      <c r="R53" s="656">
        <v>0</v>
      </c>
      <c r="S53" s="43" t="str">
        <f t="shared" si="0"/>
        <v>Weryfikacja bieżącego wiersza OK</v>
      </c>
    </row>
    <row r="54" spans="2:19">
      <c r="B54" s="627" t="s">
        <v>1232</v>
      </c>
      <c r="C54" s="533" t="s">
        <v>2000</v>
      </c>
      <c r="D54" s="654">
        <v>0</v>
      </c>
      <c r="E54" s="655">
        <v>0</v>
      </c>
      <c r="F54" s="655">
        <v>0</v>
      </c>
      <c r="G54" s="656">
        <v>0</v>
      </c>
      <c r="H54" s="654">
        <v>0</v>
      </c>
      <c r="I54" s="655">
        <v>0</v>
      </c>
      <c r="J54" s="655">
        <v>0</v>
      </c>
      <c r="K54" s="656">
        <v>0</v>
      </c>
      <c r="L54" s="654">
        <v>0</v>
      </c>
      <c r="M54" s="655">
        <v>0</v>
      </c>
      <c r="N54" s="655">
        <v>0</v>
      </c>
      <c r="O54" s="656">
        <v>0</v>
      </c>
      <c r="P54" s="657">
        <v>0</v>
      </c>
      <c r="Q54" s="655">
        <v>0</v>
      </c>
      <c r="R54" s="656">
        <v>0</v>
      </c>
      <c r="S54" s="43" t="str">
        <f t="shared" si="0"/>
        <v>Weryfikacja bieżącego wiersza OK</v>
      </c>
    </row>
    <row r="55" spans="2:19">
      <c r="B55" s="627" t="s">
        <v>1233</v>
      </c>
      <c r="C55" s="533" t="s">
        <v>2000</v>
      </c>
      <c r="D55" s="654">
        <v>0</v>
      </c>
      <c r="E55" s="655">
        <v>0</v>
      </c>
      <c r="F55" s="655">
        <v>0</v>
      </c>
      <c r="G55" s="656">
        <v>0</v>
      </c>
      <c r="H55" s="654">
        <v>0</v>
      </c>
      <c r="I55" s="655">
        <v>0</v>
      </c>
      <c r="J55" s="655">
        <v>0</v>
      </c>
      <c r="K55" s="656">
        <v>0</v>
      </c>
      <c r="L55" s="654">
        <v>0</v>
      </c>
      <c r="M55" s="655">
        <v>0</v>
      </c>
      <c r="N55" s="655">
        <v>0</v>
      </c>
      <c r="O55" s="656">
        <v>0</v>
      </c>
      <c r="P55" s="657">
        <v>0</v>
      </c>
      <c r="Q55" s="655">
        <v>0</v>
      </c>
      <c r="R55" s="656">
        <v>0</v>
      </c>
      <c r="S55" s="43" t="str">
        <f t="shared" si="0"/>
        <v>Weryfikacja bieżącego wiersza OK</v>
      </c>
    </row>
    <row r="56" spans="2:19" ht="15" thickBot="1">
      <c r="B56" s="629" t="s">
        <v>1234</v>
      </c>
      <c r="C56" s="534" t="s">
        <v>2000</v>
      </c>
      <c r="D56" s="658">
        <v>0</v>
      </c>
      <c r="E56" s="659">
        <v>0</v>
      </c>
      <c r="F56" s="659">
        <v>0</v>
      </c>
      <c r="G56" s="660">
        <v>0</v>
      </c>
      <c r="H56" s="658">
        <v>0</v>
      </c>
      <c r="I56" s="659">
        <v>0</v>
      </c>
      <c r="J56" s="659">
        <v>0</v>
      </c>
      <c r="K56" s="660">
        <v>0</v>
      </c>
      <c r="L56" s="658">
        <v>0</v>
      </c>
      <c r="M56" s="659">
        <v>0</v>
      </c>
      <c r="N56" s="659">
        <v>0</v>
      </c>
      <c r="O56" s="660">
        <v>0</v>
      </c>
      <c r="P56" s="661">
        <v>0</v>
      </c>
      <c r="Q56" s="659">
        <v>0</v>
      </c>
      <c r="R56" s="660">
        <v>0</v>
      </c>
      <c r="S56" s="43" t="str">
        <f t="shared" si="0"/>
        <v>Weryfikacja bieżącego wiersza OK</v>
      </c>
    </row>
    <row r="58" spans="2:19">
      <c r="R58" s="43" t="s">
        <v>1759</v>
      </c>
      <c r="S58" s="62" t="str">
        <f>IF(COUNTBLANK(S7:S56)=50,"",IF(AND(COUNTIF(S7:S56,"Weryfikacja bieżącego wiersza OK")=50),"Arkusz jest zwalidowany poprawnie","Arkusz jest niepoprawny"))</f>
        <v>Arkusz jest zwalidowany poprawnie</v>
      </c>
    </row>
  </sheetData>
  <sheetProtection algorithmName="SHA-512" hashValue="Yyrcz967tzVkZhh5UKpzTchzOpyubYv8vu3rcLV9CsSyMY1uTlJ42SC9/zDEchF74uUtqiBMtHzKzsa3I/8tew==" saltValue="Lue3JO15+fz6u73bfqrExA==" spinCount="100000" sheet="1" objects="1" scenarios="1"/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144" priority="8" operator="containsText" text="Należy">
      <formula>NOT(ISERROR(SEARCH("Należy",S7)))</formula>
    </cfRule>
    <cfRule type="containsText" dxfId="143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142" priority="6" operator="containsText" text="Należy">
      <formula>NOT(ISERROR(SEARCH("Należy",S8)))</formula>
    </cfRule>
    <cfRule type="containsText" dxfId="141" priority="7" operator="containsText" text="Weryfikacja bieżącego wiersza OK">
      <formula>NOT(ISERROR(SEARCH("Weryfikacja bieżącego wiersza OK",S8)))</formula>
    </cfRule>
  </conditionalFormatting>
  <conditionalFormatting sqref="S58">
    <cfRule type="containsText" dxfId="140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3"/>
  <dimension ref="B1:V95"/>
  <sheetViews>
    <sheetView topLeftCell="A6" zoomScaleNormal="100" zoomScaleSheetLayoutView="100" workbookViewId="0">
      <selection activeCell="D7" sqref="D7:R16"/>
    </sheetView>
  </sheetViews>
  <sheetFormatPr defaultColWidth="9.1796875" defaultRowHeight="10"/>
  <cols>
    <col min="1" max="1" width="9" style="136" customWidth="1"/>
    <col min="2" max="2" width="14.54296875" style="136" customWidth="1"/>
    <col min="3" max="3" width="42.1796875" style="136" customWidth="1"/>
    <col min="4" max="4" width="17.453125" style="136" customWidth="1"/>
    <col min="5" max="5" width="9.81640625" style="136" customWidth="1"/>
    <col min="6" max="6" width="11.26953125" style="136" customWidth="1"/>
    <col min="7" max="7" width="15.453125" style="136" customWidth="1"/>
    <col min="8" max="8" width="9.1796875" style="136" customWidth="1"/>
    <col min="9" max="10" width="7.81640625" style="136" customWidth="1"/>
    <col min="11" max="11" width="14.54296875" style="136" customWidth="1"/>
    <col min="12" max="12" width="14.7265625" style="136" customWidth="1"/>
    <col min="13" max="13" width="7.81640625" style="136" customWidth="1"/>
    <col min="14" max="15" width="7.54296875" style="136" customWidth="1"/>
    <col min="16" max="16" width="13.453125" style="136" customWidth="1"/>
    <col min="17" max="17" width="14.7265625" style="136" customWidth="1"/>
    <col min="18" max="18" width="7.54296875" style="136" customWidth="1"/>
    <col min="19" max="19" width="22" style="136" customWidth="1"/>
    <col min="20" max="16384" width="9.1796875" style="136"/>
  </cols>
  <sheetData>
    <row r="1" spans="2:22" ht="15" customHeight="1">
      <c r="B1" s="39" t="s">
        <v>938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2:22" ht="15" customHeight="1">
      <c r="B2" s="38" t="s">
        <v>1529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22" ht="13.5" customHeight="1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2:22" ht="50.25" customHeight="1" thickBot="1">
      <c r="B4" s="1133"/>
      <c r="C4" s="1134"/>
      <c r="D4" s="1281" t="s">
        <v>123</v>
      </c>
      <c r="E4" s="1282"/>
      <c r="F4" s="1282"/>
      <c r="G4" s="1282"/>
      <c r="H4" s="1283"/>
      <c r="I4" s="1281" t="s">
        <v>965</v>
      </c>
      <c r="J4" s="1282"/>
      <c r="K4" s="1282"/>
      <c r="L4" s="1282"/>
      <c r="M4" s="1283"/>
      <c r="N4" s="1284" t="s">
        <v>966</v>
      </c>
      <c r="O4" s="1284"/>
      <c r="P4" s="1284"/>
      <c r="Q4" s="1284"/>
      <c r="R4" s="1247"/>
      <c r="S4" s="61"/>
      <c r="T4" s="61"/>
      <c r="V4" s="664"/>
    </row>
    <row r="5" spans="2:22" ht="188.25" customHeight="1" thickBot="1">
      <c r="B5" s="1285"/>
      <c r="C5" s="1237"/>
      <c r="D5" s="665" t="s">
        <v>124</v>
      </c>
      <c r="E5" s="666" t="s">
        <v>125</v>
      </c>
      <c r="F5" s="667" t="s">
        <v>239</v>
      </c>
      <c r="G5" s="666" t="s">
        <v>249</v>
      </c>
      <c r="H5" s="668" t="s">
        <v>126</v>
      </c>
      <c r="I5" s="665" t="s">
        <v>124</v>
      </c>
      <c r="J5" s="666" t="s">
        <v>125</v>
      </c>
      <c r="K5" s="667" t="s">
        <v>239</v>
      </c>
      <c r="L5" s="666" t="s">
        <v>1530</v>
      </c>
      <c r="M5" s="668" t="s">
        <v>126</v>
      </c>
      <c r="N5" s="665" t="s">
        <v>124</v>
      </c>
      <c r="O5" s="666" t="s">
        <v>125</v>
      </c>
      <c r="P5" s="667" t="s">
        <v>239</v>
      </c>
      <c r="Q5" s="666" t="s">
        <v>1530</v>
      </c>
      <c r="R5" s="668" t="s">
        <v>126</v>
      </c>
      <c r="S5" s="61"/>
      <c r="T5" s="61"/>
    </row>
    <row r="6" spans="2:22" ht="19.5" customHeight="1" thickBot="1">
      <c r="B6" s="1135"/>
      <c r="C6" s="1136"/>
      <c r="D6" s="456" t="s">
        <v>777</v>
      </c>
      <c r="E6" s="669" t="s">
        <v>778</v>
      </c>
      <c r="F6" s="669" t="s">
        <v>779</v>
      </c>
      <c r="G6" s="669" t="s">
        <v>780</v>
      </c>
      <c r="H6" s="457" t="s">
        <v>781</v>
      </c>
      <c r="I6" s="456" t="s">
        <v>782</v>
      </c>
      <c r="J6" s="670" t="s">
        <v>806</v>
      </c>
      <c r="K6" s="670" t="s">
        <v>807</v>
      </c>
      <c r="L6" s="670" t="s">
        <v>808</v>
      </c>
      <c r="M6" s="671" t="s">
        <v>809</v>
      </c>
      <c r="N6" s="670" t="s">
        <v>712</v>
      </c>
      <c r="O6" s="670" t="s">
        <v>810</v>
      </c>
      <c r="P6" s="670" t="s">
        <v>711</v>
      </c>
      <c r="Q6" s="670" t="s">
        <v>811</v>
      </c>
      <c r="R6" s="671" t="s">
        <v>812</v>
      </c>
      <c r="S6" s="61"/>
      <c r="T6" s="61"/>
    </row>
    <row r="7" spans="2:22" s="674" customFormat="1" ht="17.25" customHeight="1">
      <c r="B7" s="672" t="s">
        <v>567</v>
      </c>
      <c r="C7" s="673" t="s">
        <v>14</v>
      </c>
      <c r="D7" s="682">
        <v>0</v>
      </c>
      <c r="E7" s="683">
        <v>0</v>
      </c>
      <c r="F7" s="683">
        <v>0</v>
      </c>
      <c r="G7" s="683">
        <v>0</v>
      </c>
      <c r="H7" s="684">
        <v>0</v>
      </c>
      <c r="I7" s="685">
        <v>0</v>
      </c>
      <c r="J7" s="686">
        <v>0</v>
      </c>
      <c r="K7" s="686">
        <v>0</v>
      </c>
      <c r="L7" s="686">
        <v>0</v>
      </c>
      <c r="M7" s="684">
        <v>0</v>
      </c>
      <c r="N7" s="685">
        <v>0</v>
      </c>
      <c r="O7" s="686">
        <v>0</v>
      </c>
      <c r="P7" s="686">
        <v>0</v>
      </c>
      <c r="Q7" s="686">
        <v>0</v>
      </c>
      <c r="R7" s="684">
        <v>0</v>
      </c>
      <c r="S7" s="43" t="str">
        <f>IF(COUNTBLANK(D7:R7)=15,"",IF(AND(COUNTBLANK(D7:R7)=0,COUNT(D7:R7)=15), "Weryfikacja bieżącego wiersza OK", "Należy wypełnić wszystkie pola w bieżącym wierszu"))</f>
        <v>Weryfikacja bieżącego wiersza OK</v>
      </c>
      <c r="T7" s="117"/>
    </row>
    <row r="8" spans="2:22" s="674" customFormat="1" ht="14.5">
      <c r="B8" s="675" t="s">
        <v>568</v>
      </c>
      <c r="C8" s="122" t="s">
        <v>15</v>
      </c>
      <c r="D8" s="687">
        <v>0</v>
      </c>
      <c r="E8" s="688">
        <v>0</v>
      </c>
      <c r="F8" s="688">
        <v>0</v>
      </c>
      <c r="G8" s="688">
        <v>0</v>
      </c>
      <c r="H8" s="689">
        <v>0</v>
      </c>
      <c r="I8" s="690">
        <v>0</v>
      </c>
      <c r="J8" s="691">
        <v>0</v>
      </c>
      <c r="K8" s="691">
        <v>0</v>
      </c>
      <c r="L8" s="691">
        <v>0</v>
      </c>
      <c r="M8" s="689">
        <v>0</v>
      </c>
      <c r="N8" s="690">
        <v>0</v>
      </c>
      <c r="O8" s="691">
        <v>0</v>
      </c>
      <c r="P8" s="691">
        <v>0</v>
      </c>
      <c r="Q8" s="691">
        <v>0</v>
      </c>
      <c r="R8" s="689">
        <v>0</v>
      </c>
      <c r="S8" s="43" t="str">
        <f t="shared" ref="S8:S16" si="0">IF(COUNTBLANK(D8:R8)=15,"",IF(AND(COUNTBLANK(D8:R8)=0,COUNT(D8:R8)=15), "Weryfikacja bieżącego wiersza OK", "Należy wypełnić wszystkie pola w bieżącym wierszu"))</f>
        <v>Weryfikacja bieżącego wiersza OK</v>
      </c>
      <c r="T8" s="117"/>
    </row>
    <row r="9" spans="2:22" s="674" customFormat="1" ht="14.5">
      <c r="B9" s="675" t="s">
        <v>569</v>
      </c>
      <c r="C9" s="122" t="s">
        <v>16</v>
      </c>
      <c r="D9" s="687">
        <v>0</v>
      </c>
      <c r="E9" s="688">
        <v>0</v>
      </c>
      <c r="F9" s="688">
        <v>0</v>
      </c>
      <c r="G9" s="688">
        <v>0</v>
      </c>
      <c r="H9" s="692">
        <v>0</v>
      </c>
      <c r="I9" s="687">
        <v>0</v>
      </c>
      <c r="J9" s="688">
        <v>0</v>
      </c>
      <c r="K9" s="688">
        <v>0</v>
      </c>
      <c r="L9" s="688">
        <v>0</v>
      </c>
      <c r="M9" s="692">
        <v>0</v>
      </c>
      <c r="N9" s="687">
        <v>0</v>
      </c>
      <c r="O9" s="688">
        <v>0</v>
      </c>
      <c r="P9" s="688">
        <v>0</v>
      </c>
      <c r="Q9" s="688">
        <v>0</v>
      </c>
      <c r="R9" s="688">
        <v>0</v>
      </c>
      <c r="S9" s="43" t="str">
        <f t="shared" si="0"/>
        <v>Weryfikacja bieżącego wiersza OK</v>
      </c>
      <c r="T9" s="117"/>
    </row>
    <row r="10" spans="2:22" s="674" customFormat="1" ht="14.5">
      <c r="B10" s="675" t="s">
        <v>570</v>
      </c>
      <c r="C10" s="122" t="s">
        <v>121</v>
      </c>
      <c r="D10" s="687">
        <v>0</v>
      </c>
      <c r="E10" s="688">
        <v>0</v>
      </c>
      <c r="F10" s="688">
        <v>0</v>
      </c>
      <c r="G10" s="688">
        <v>0</v>
      </c>
      <c r="H10" s="692">
        <v>0</v>
      </c>
      <c r="I10" s="687">
        <v>0</v>
      </c>
      <c r="J10" s="688">
        <v>0</v>
      </c>
      <c r="K10" s="688">
        <v>0</v>
      </c>
      <c r="L10" s="688">
        <v>0</v>
      </c>
      <c r="M10" s="692">
        <v>0</v>
      </c>
      <c r="N10" s="687">
        <v>0</v>
      </c>
      <c r="O10" s="688">
        <v>0</v>
      </c>
      <c r="P10" s="688">
        <v>0</v>
      </c>
      <c r="Q10" s="688">
        <v>0</v>
      </c>
      <c r="R10" s="688">
        <v>0</v>
      </c>
      <c r="S10" s="43" t="str">
        <f t="shared" si="0"/>
        <v>Weryfikacja bieżącego wiersza OK</v>
      </c>
      <c r="T10" s="117"/>
    </row>
    <row r="11" spans="2:22" s="674" customFormat="1" ht="14.5">
      <c r="B11" s="675" t="s">
        <v>571</v>
      </c>
      <c r="C11" s="366" t="s">
        <v>35</v>
      </c>
      <c r="D11" s="687">
        <v>0</v>
      </c>
      <c r="E11" s="688">
        <v>0</v>
      </c>
      <c r="F11" s="688">
        <v>0</v>
      </c>
      <c r="G11" s="688">
        <v>0</v>
      </c>
      <c r="H11" s="692">
        <v>0</v>
      </c>
      <c r="I11" s="687">
        <v>0</v>
      </c>
      <c r="J11" s="688">
        <v>0</v>
      </c>
      <c r="K11" s="688">
        <v>0</v>
      </c>
      <c r="L11" s="688">
        <v>0</v>
      </c>
      <c r="M11" s="692">
        <v>0</v>
      </c>
      <c r="N11" s="687">
        <v>0</v>
      </c>
      <c r="O11" s="688">
        <v>0</v>
      </c>
      <c r="P11" s="688">
        <v>0</v>
      </c>
      <c r="Q11" s="688">
        <v>0</v>
      </c>
      <c r="R11" s="688">
        <v>0</v>
      </c>
      <c r="S11" s="43" t="str">
        <f t="shared" si="0"/>
        <v>Weryfikacja bieżącego wiersza OK</v>
      </c>
      <c r="T11" s="117"/>
    </row>
    <row r="12" spans="2:22" s="674" customFormat="1" ht="14.5">
      <c r="B12" s="675" t="s">
        <v>572</v>
      </c>
      <c r="C12" s="97" t="s">
        <v>17</v>
      </c>
      <c r="D12" s="693">
        <v>0</v>
      </c>
      <c r="E12" s="694">
        <v>0</v>
      </c>
      <c r="F12" s="694">
        <v>0</v>
      </c>
      <c r="G12" s="694">
        <v>0</v>
      </c>
      <c r="H12" s="695">
        <v>0</v>
      </c>
      <c r="I12" s="693">
        <v>0</v>
      </c>
      <c r="J12" s="694">
        <v>0</v>
      </c>
      <c r="K12" s="694">
        <v>0</v>
      </c>
      <c r="L12" s="694">
        <v>0</v>
      </c>
      <c r="M12" s="695">
        <v>0</v>
      </c>
      <c r="N12" s="693">
        <v>0</v>
      </c>
      <c r="O12" s="694">
        <v>0</v>
      </c>
      <c r="P12" s="694">
        <v>0</v>
      </c>
      <c r="Q12" s="694">
        <v>0</v>
      </c>
      <c r="R12" s="694">
        <v>0</v>
      </c>
      <c r="S12" s="43" t="str">
        <f t="shared" si="0"/>
        <v>Weryfikacja bieżącego wiersza OK</v>
      </c>
      <c r="T12" s="117"/>
    </row>
    <row r="13" spans="2:22" s="674" customFormat="1" ht="14.5">
      <c r="B13" s="675" t="s">
        <v>573</v>
      </c>
      <c r="C13" s="122" t="s">
        <v>15</v>
      </c>
      <c r="D13" s="687">
        <v>0</v>
      </c>
      <c r="E13" s="688">
        <v>0</v>
      </c>
      <c r="F13" s="688">
        <v>0</v>
      </c>
      <c r="G13" s="688">
        <v>0</v>
      </c>
      <c r="H13" s="692">
        <v>0</v>
      </c>
      <c r="I13" s="687">
        <v>0</v>
      </c>
      <c r="J13" s="688">
        <v>0</v>
      </c>
      <c r="K13" s="688">
        <v>0</v>
      </c>
      <c r="L13" s="688">
        <v>0</v>
      </c>
      <c r="M13" s="692">
        <v>0</v>
      </c>
      <c r="N13" s="687">
        <v>0</v>
      </c>
      <c r="O13" s="688">
        <v>0</v>
      </c>
      <c r="P13" s="688">
        <v>0</v>
      </c>
      <c r="Q13" s="688">
        <v>0</v>
      </c>
      <c r="R13" s="688">
        <v>0</v>
      </c>
      <c r="S13" s="43" t="str">
        <f t="shared" si="0"/>
        <v>Weryfikacja bieżącego wiersza OK</v>
      </c>
      <c r="T13" s="117"/>
    </row>
    <row r="14" spans="2:22" s="674" customFormat="1" ht="14.5">
      <c r="B14" s="675" t="s">
        <v>574</v>
      </c>
      <c r="C14" s="122" t="s">
        <v>16</v>
      </c>
      <c r="D14" s="687">
        <v>0</v>
      </c>
      <c r="E14" s="688">
        <v>0</v>
      </c>
      <c r="F14" s="688">
        <v>0</v>
      </c>
      <c r="G14" s="688">
        <v>0</v>
      </c>
      <c r="H14" s="692">
        <v>0</v>
      </c>
      <c r="I14" s="687">
        <v>0</v>
      </c>
      <c r="J14" s="688">
        <v>0</v>
      </c>
      <c r="K14" s="688">
        <v>0</v>
      </c>
      <c r="L14" s="688">
        <v>0</v>
      </c>
      <c r="M14" s="692">
        <v>0</v>
      </c>
      <c r="N14" s="687">
        <v>0</v>
      </c>
      <c r="O14" s="688">
        <v>0</v>
      </c>
      <c r="P14" s="688">
        <v>0</v>
      </c>
      <c r="Q14" s="688">
        <v>0</v>
      </c>
      <c r="R14" s="688">
        <v>0</v>
      </c>
      <c r="S14" s="43" t="str">
        <f t="shared" si="0"/>
        <v>Weryfikacja bieżącego wiersza OK</v>
      </c>
      <c r="T14" s="117"/>
    </row>
    <row r="15" spans="2:22" s="674" customFormat="1" ht="15" thickBot="1">
      <c r="B15" s="676" t="s">
        <v>575</v>
      </c>
      <c r="C15" s="677" t="s">
        <v>121</v>
      </c>
      <c r="D15" s="696">
        <v>0</v>
      </c>
      <c r="E15" s="697">
        <v>0</v>
      </c>
      <c r="F15" s="697">
        <v>0</v>
      </c>
      <c r="G15" s="697">
        <v>0</v>
      </c>
      <c r="H15" s="698">
        <v>0</v>
      </c>
      <c r="I15" s="696">
        <v>0</v>
      </c>
      <c r="J15" s="697">
        <v>0</v>
      </c>
      <c r="K15" s="697">
        <v>0</v>
      </c>
      <c r="L15" s="697">
        <v>0</v>
      </c>
      <c r="M15" s="698">
        <v>0</v>
      </c>
      <c r="N15" s="696">
        <v>0</v>
      </c>
      <c r="O15" s="697">
        <v>0</v>
      </c>
      <c r="P15" s="697">
        <v>0</v>
      </c>
      <c r="Q15" s="697">
        <v>0</v>
      </c>
      <c r="R15" s="697">
        <v>0</v>
      </c>
      <c r="S15" s="43" t="str">
        <f t="shared" si="0"/>
        <v>Weryfikacja bieżącego wiersza OK</v>
      </c>
      <c r="T15" s="117"/>
    </row>
    <row r="16" spans="2:22" s="674" customFormat="1" ht="15" thickBot="1">
      <c r="B16" s="145" t="s">
        <v>576</v>
      </c>
      <c r="C16" s="195" t="s">
        <v>52</v>
      </c>
      <c r="D16" s="699">
        <v>0</v>
      </c>
      <c r="E16" s="700">
        <v>0</v>
      </c>
      <c r="F16" s="700">
        <v>0</v>
      </c>
      <c r="G16" s="700">
        <v>0</v>
      </c>
      <c r="H16" s="701">
        <v>0</v>
      </c>
      <c r="I16" s="699">
        <v>0</v>
      </c>
      <c r="J16" s="700">
        <v>0</v>
      </c>
      <c r="K16" s="700">
        <v>0</v>
      </c>
      <c r="L16" s="700">
        <v>0</v>
      </c>
      <c r="M16" s="701">
        <v>0</v>
      </c>
      <c r="N16" s="699">
        <v>0</v>
      </c>
      <c r="O16" s="700">
        <v>0</v>
      </c>
      <c r="P16" s="700">
        <v>0</v>
      </c>
      <c r="Q16" s="700">
        <v>0</v>
      </c>
      <c r="R16" s="700">
        <v>0</v>
      </c>
      <c r="S16" s="43" t="str">
        <f t="shared" si="0"/>
        <v>Weryfikacja bieżącego wiersza OK</v>
      </c>
      <c r="T16" s="117"/>
    </row>
    <row r="17" spans="2:20" s="674" customFormat="1" ht="14.5">
      <c r="B17" s="147"/>
      <c r="C17" s="678"/>
      <c r="D17" s="679"/>
      <c r="E17" s="679"/>
      <c r="F17" s="679"/>
      <c r="G17" s="679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1"/>
      <c r="S17" s="117"/>
      <c r="T17" s="117"/>
    </row>
    <row r="18" spans="2:20" s="674" customFormat="1" ht="14.5">
      <c r="C18" s="117" t="s">
        <v>1758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2:20" s="674" customFormat="1" ht="18" customHeight="1">
      <c r="C19" s="117" t="s">
        <v>567</v>
      </c>
      <c r="D19" s="62" t="str">
        <f>IF(D7="","",IF(ROUND(SUM(D8:D11),2)=ROUND(D7,2),"OK","Błąd sumy częściowej"))</f>
        <v>OK</v>
      </c>
      <c r="E19" s="62" t="str">
        <f t="shared" ref="E19:R19" si="1">IF(E7="","",IF(ROUND(SUM(E8:E11),2)=ROUND(E7,2),"OK","Błąd sumy częściowej"))</f>
        <v>OK</v>
      </c>
      <c r="F19" s="62" t="str">
        <f t="shared" si="1"/>
        <v>OK</v>
      </c>
      <c r="G19" s="62" t="str">
        <f t="shared" si="1"/>
        <v>OK</v>
      </c>
      <c r="H19" s="62" t="str">
        <f t="shared" si="1"/>
        <v>OK</v>
      </c>
      <c r="I19" s="62" t="str">
        <f t="shared" si="1"/>
        <v>OK</v>
      </c>
      <c r="J19" s="62" t="str">
        <f t="shared" si="1"/>
        <v>OK</v>
      </c>
      <c r="K19" s="62" t="str">
        <f t="shared" si="1"/>
        <v>OK</v>
      </c>
      <c r="L19" s="62" t="str">
        <f t="shared" si="1"/>
        <v>OK</v>
      </c>
      <c r="M19" s="62" t="str">
        <f t="shared" si="1"/>
        <v>OK</v>
      </c>
      <c r="N19" s="62" t="str">
        <f t="shared" si="1"/>
        <v>OK</v>
      </c>
      <c r="O19" s="62" t="str">
        <f t="shared" si="1"/>
        <v>OK</v>
      </c>
      <c r="P19" s="62" t="str">
        <f t="shared" si="1"/>
        <v>OK</v>
      </c>
      <c r="Q19" s="62" t="str">
        <f t="shared" si="1"/>
        <v>OK</v>
      </c>
      <c r="R19" s="62" t="str">
        <f t="shared" si="1"/>
        <v>OK</v>
      </c>
    </row>
    <row r="20" spans="2:20" s="674" customFormat="1" ht="25.5" customHeight="1">
      <c r="C20" s="117" t="s">
        <v>572</v>
      </c>
      <c r="D20" s="62" t="str">
        <f>IF(D12="","",IF(ROUND(SUM(D13:D15),2)=ROUND(D12,2),"OK","Błąd sumy częściowej"))</f>
        <v>OK</v>
      </c>
      <c r="E20" s="62" t="str">
        <f t="shared" ref="E20:R20" si="2">IF(E12="","",IF(ROUND(SUM(E13:E15),2)=ROUND(E12,2),"OK","Błąd sumy częściowej"))</f>
        <v>OK</v>
      </c>
      <c r="F20" s="62" t="str">
        <f t="shared" si="2"/>
        <v>OK</v>
      </c>
      <c r="G20" s="62" t="str">
        <f t="shared" si="2"/>
        <v>OK</v>
      </c>
      <c r="H20" s="62" t="str">
        <f t="shared" si="2"/>
        <v>OK</v>
      </c>
      <c r="I20" s="62" t="str">
        <f t="shared" si="2"/>
        <v>OK</v>
      </c>
      <c r="J20" s="62" t="str">
        <f t="shared" si="2"/>
        <v>OK</v>
      </c>
      <c r="K20" s="62" t="str">
        <f t="shared" si="2"/>
        <v>OK</v>
      </c>
      <c r="L20" s="62" t="str">
        <f t="shared" si="2"/>
        <v>OK</v>
      </c>
      <c r="M20" s="62" t="str">
        <f t="shared" si="2"/>
        <v>OK</v>
      </c>
      <c r="N20" s="62" t="str">
        <f t="shared" si="2"/>
        <v>OK</v>
      </c>
      <c r="O20" s="62" t="str">
        <f t="shared" si="2"/>
        <v>OK</v>
      </c>
      <c r="P20" s="62" t="str">
        <f t="shared" si="2"/>
        <v>OK</v>
      </c>
      <c r="Q20" s="62" t="str">
        <f t="shared" si="2"/>
        <v>OK</v>
      </c>
      <c r="R20" s="62" t="str">
        <f t="shared" si="2"/>
        <v>OK</v>
      </c>
    </row>
    <row r="21" spans="2:20" s="674" customFormat="1" ht="27" customHeight="1">
      <c r="C21" s="117" t="s">
        <v>576</v>
      </c>
      <c r="D21" s="62" t="str">
        <f>IF(D16="","",IF(ROUND(SUM(D7+D12),2)=ROUND(D16,2),"OK","Błąd sumy częściowej"))</f>
        <v>OK</v>
      </c>
      <c r="E21" s="62" t="str">
        <f t="shared" ref="E21:R21" si="3">IF(E16="","",IF(ROUND(SUM(E7+E12),2)=ROUND(E16,2),"OK","Błąd sumy częściowej"))</f>
        <v>OK</v>
      </c>
      <c r="F21" s="62" t="str">
        <f t="shared" si="3"/>
        <v>OK</v>
      </c>
      <c r="G21" s="62" t="str">
        <f t="shared" si="3"/>
        <v>OK</v>
      </c>
      <c r="H21" s="62" t="str">
        <f t="shared" si="3"/>
        <v>OK</v>
      </c>
      <c r="I21" s="62" t="str">
        <f t="shared" si="3"/>
        <v>OK</v>
      </c>
      <c r="J21" s="62" t="str">
        <f t="shared" si="3"/>
        <v>OK</v>
      </c>
      <c r="K21" s="62" t="str">
        <f t="shared" si="3"/>
        <v>OK</v>
      </c>
      <c r="L21" s="62" t="str">
        <f t="shared" si="3"/>
        <v>OK</v>
      </c>
      <c r="M21" s="62" t="str">
        <f t="shared" si="3"/>
        <v>OK</v>
      </c>
      <c r="N21" s="62" t="str">
        <f t="shared" si="3"/>
        <v>OK</v>
      </c>
      <c r="O21" s="62" t="str">
        <f t="shared" si="3"/>
        <v>OK</v>
      </c>
      <c r="P21" s="62" t="str">
        <f t="shared" si="3"/>
        <v>OK</v>
      </c>
      <c r="Q21" s="62" t="str">
        <f t="shared" si="3"/>
        <v>OK</v>
      </c>
      <c r="R21" s="62" t="str">
        <f t="shared" si="3"/>
        <v>OK</v>
      </c>
      <c r="S21" s="117"/>
      <c r="T21" s="117"/>
    </row>
    <row r="22" spans="2:20" s="674" customFormat="1" ht="25.5" customHeight="1">
      <c r="C22" s="117" t="s">
        <v>1759</v>
      </c>
      <c r="D22" s="62" t="str">
        <f>IF(COUNTBLANK(S7:S16)=10,"",IF(AND(COUNTIF(S7:S16,"Weryfikacja bieżącego wiersza OK")=10,COUNTIF(D19:R21,"OK")=45),"Arkusz jest zwalidowany poprawnie","Arkusz jest niepoprawny"))</f>
        <v>Arkusz jest zwalidowany poprawnie</v>
      </c>
      <c r="S22" s="117"/>
      <c r="T22" s="117"/>
    </row>
    <row r="23" spans="2:20" s="674" customFormat="1" ht="14.5">
      <c r="S23" s="117"/>
      <c r="T23" s="117"/>
    </row>
    <row r="24" spans="2:20" s="674" customFormat="1" ht="14.5">
      <c r="S24" s="117"/>
      <c r="T24" s="117"/>
    </row>
    <row r="25" spans="2:20" s="674" customFormat="1" ht="14.5">
      <c r="S25" s="117"/>
      <c r="T25" s="117"/>
    </row>
    <row r="26" spans="2:20" s="674" customFormat="1" ht="14.5">
      <c r="S26" s="117"/>
      <c r="T26" s="117"/>
    </row>
    <row r="27" spans="2:20" s="674" customFormat="1" ht="14.5">
      <c r="S27" s="117"/>
      <c r="T27" s="117"/>
    </row>
    <row r="28" spans="2:20" s="674" customFormat="1" ht="14.5">
      <c r="S28" s="117"/>
      <c r="T28" s="117"/>
    </row>
    <row r="29" spans="2:20" ht="14.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s="63" customFormat="1" ht="14.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63" customFormat="1" ht="14.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s="63" customFormat="1" ht="14.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2:20" s="63" customFormat="1" ht="14.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s="63" customFormat="1" ht="14.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2:20" s="63" customFormat="1" ht="14.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s="63" customFormat="1" ht="14.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2:20" s="63" customFormat="1" ht="12.5"/>
    <row r="38" spans="2:20" s="63" customFormat="1" ht="12.5"/>
    <row r="39" spans="2:20" s="63" customFormat="1" ht="12.5"/>
    <row r="40" spans="2:20" s="63" customFormat="1" ht="12.5"/>
    <row r="41" spans="2:20" s="63" customFormat="1" ht="12.5"/>
    <row r="42" spans="2:20" s="63" customFormat="1" ht="12.5"/>
    <row r="43" spans="2:20" s="63" customFormat="1" ht="12.5"/>
    <row r="44" spans="2:20" s="63" customFormat="1" ht="12.5"/>
    <row r="45" spans="2:20" s="63" customFormat="1" ht="12.5"/>
    <row r="46" spans="2:20" s="63" customFormat="1" ht="12.5"/>
    <row r="47" spans="2:20" s="63" customFormat="1" ht="12.5"/>
    <row r="48" spans="2:20" s="63" customFormat="1" ht="12.5"/>
    <row r="49" spans="2:18" ht="12.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ht="12.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2:18" ht="12.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2:18" ht="12.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2:18" ht="12.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2:18" ht="12.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2:18" ht="12.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2:18" ht="12.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2:18" ht="12.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18" ht="12.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2:18" ht="12.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2:18" ht="12.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2:18" ht="12.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2:18" ht="12.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18" ht="12.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2:18" ht="12.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2:18" ht="12.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2:18" ht="12.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2:18" ht="12.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2:18" ht="12.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2:18" ht="12.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2:18" ht="12.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2:18" ht="12.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2:18" ht="12.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2:18" ht="12.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2:18" ht="12.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2:18" ht="12.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2:18" ht="12.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2:18" ht="12.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2:18" ht="12.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2:18" ht="12.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2:18" ht="12.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2:18" ht="12.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2:18" ht="12.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2:18" ht="12.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2:18" ht="12.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2:18" ht="12.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2:18" ht="12.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2:18" ht="12.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2:18" ht="12.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2:18" ht="12.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2:18" ht="12.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2:18" ht="12.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2:18" ht="12.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2:18" ht="12.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2:18" ht="12.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2.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</sheetData>
  <sheetProtection algorithmName="SHA-512" hashValue="6vtEQ7B0plNcA05FaPsBDszfX4RNC0UFCxuOCunI99uf5mwlJ1dpCMA0N4LKvhhNLVk80awzahN0kbJSuCU6Dw==" saltValue="FpTZxee6Jzn7/bgsWKvCBQ==" spinCount="100000" sheet="1" objects="1" scenarios="1"/>
  <mergeCells count="4">
    <mergeCell ref="D4:H4"/>
    <mergeCell ref="I4:M4"/>
    <mergeCell ref="N4:R4"/>
    <mergeCell ref="B4:C6"/>
  </mergeCells>
  <conditionalFormatting sqref="S7">
    <cfRule type="containsText" dxfId="139" priority="7" operator="containsText" text="Należy">
      <formula>NOT(ISERROR(SEARCH("Należy",S7)))</formula>
    </cfRule>
    <cfRule type="containsText" dxfId="138" priority="8" operator="containsText" text="Weryfikacja bieżącego wiersza OK">
      <formula>NOT(ISERROR(SEARCH("Weryfikacja bieżącego wiersza OK",S7)))</formula>
    </cfRule>
  </conditionalFormatting>
  <conditionalFormatting sqref="S8:S16">
    <cfRule type="containsText" dxfId="137" priority="5" operator="containsText" text="Należy">
      <formula>NOT(ISERROR(SEARCH("Należy",S8)))</formula>
    </cfRule>
    <cfRule type="containsText" dxfId="136" priority="6" operator="containsText" text="Weryfikacja bieżącego wiersza OK">
      <formula>NOT(ISERROR(SEARCH("Weryfikacja bieżącego wiersza OK",S8)))</formula>
    </cfRule>
  </conditionalFormatting>
  <conditionalFormatting sqref="D19:R19">
    <cfRule type="containsText" dxfId="135" priority="4" operator="containsText" text="OK">
      <formula>NOT(ISERROR(SEARCH("OK",D19)))</formula>
    </cfRule>
  </conditionalFormatting>
  <conditionalFormatting sqref="D20:R20">
    <cfRule type="containsText" dxfId="134" priority="3" operator="containsText" text="OK">
      <formula>NOT(ISERROR(SEARCH("OK",D20)))</formula>
    </cfRule>
  </conditionalFormatting>
  <conditionalFormatting sqref="D21:R21">
    <cfRule type="containsText" dxfId="133" priority="2" operator="containsText" text="OK">
      <formula>NOT(ISERROR(SEARCH("OK",D21)))</formula>
    </cfRule>
  </conditionalFormatting>
  <conditionalFormatting sqref="D22">
    <cfRule type="containsText" dxfId="132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scale="3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4"/>
  <dimension ref="B1:S19"/>
  <sheetViews>
    <sheetView topLeftCell="A6" zoomScale="80" zoomScaleNormal="80" zoomScaleSheetLayoutView="90" workbookViewId="0">
      <selection activeCell="D7" sqref="D7:R12"/>
    </sheetView>
  </sheetViews>
  <sheetFormatPr defaultColWidth="8.7265625" defaultRowHeight="14.5"/>
  <cols>
    <col min="1" max="1" width="8.7265625" style="43"/>
    <col min="2" max="2" width="12.54296875" style="43" customWidth="1"/>
    <col min="3" max="3" width="29.26953125" style="43" bestFit="1" customWidth="1"/>
    <col min="4" max="18" width="16.26953125" style="43" customWidth="1"/>
    <col min="19" max="16384" width="8.7265625" style="43"/>
  </cols>
  <sheetData>
    <row r="1" spans="2:19">
      <c r="B1" s="39" t="s">
        <v>938</v>
      </c>
    </row>
    <row r="2" spans="2:19">
      <c r="B2" s="38" t="s">
        <v>577</v>
      </c>
      <c r="C2" s="678"/>
      <c r="D2" s="679"/>
      <c r="E2" s="679"/>
      <c r="F2" s="679"/>
      <c r="G2" s="679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1"/>
    </row>
    <row r="3" spans="2:19" ht="15" thickBo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9" ht="79.5" customHeight="1" thickBot="1">
      <c r="B4" s="1133"/>
      <c r="C4" s="1134"/>
      <c r="D4" s="1281" t="s">
        <v>123</v>
      </c>
      <c r="E4" s="1282"/>
      <c r="F4" s="1282"/>
      <c r="G4" s="1282"/>
      <c r="H4" s="1283"/>
      <c r="I4" s="1281" t="s">
        <v>967</v>
      </c>
      <c r="J4" s="1282"/>
      <c r="K4" s="1282"/>
      <c r="L4" s="1282"/>
      <c r="M4" s="1286"/>
      <c r="N4" s="1284" t="s">
        <v>1531</v>
      </c>
      <c r="O4" s="1284"/>
      <c r="P4" s="1284"/>
      <c r="Q4" s="1284"/>
      <c r="R4" s="1247"/>
    </row>
    <row r="5" spans="2:19" ht="242.25" customHeight="1" thickBot="1">
      <c r="B5" s="1285"/>
      <c r="C5" s="1237"/>
      <c r="D5" s="665" t="s">
        <v>124</v>
      </c>
      <c r="E5" s="666" t="s">
        <v>125</v>
      </c>
      <c r="F5" s="667" t="s">
        <v>239</v>
      </c>
      <c r="G5" s="666" t="s">
        <v>249</v>
      </c>
      <c r="H5" s="668" t="s">
        <v>126</v>
      </c>
      <c r="I5" s="665" t="s">
        <v>124</v>
      </c>
      <c r="J5" s="666" t="s">
        <v>125</v>
      </c>
      <c r="K5" s="667" t="s">
        <v>239</v>
      </c>
      <c r="L5" s="666" t="s">
        <v>249</v>
      </c>
      <c r="M5" s="668" t="s">
        <v>126</v>
      </c>
      <c r="N5" s="665" t="s">
        <v>124</v>
      </c>
      <c r="O5" s="666" t="s">
        <v>125</v>
      </c>
      <c r="P5" s="667" t="s">
        <v>239</v>
      </c>
      <c r="Q5" s="666" t="s">
        <v>249</v>
      </c>
      <c r="R5" s="668" t="s">
        <v>126</v>
      </c>
    </row>
    <row r="6" spans="2:19" ht="15" thickBot="1">
      <c r="B6" s="1135"/>
      <c r="C6" s="1136"/>
      <c r="D6" s="456" t="s">
        <v>777</v>
      </c>
      <c r="E6" s="669" t="s">
        <v>778</v>
      </c>
      <c r="F6" s="669" t="s">
        <v>779</v>
      </c>
      <c r="G6" s="669" t="s">
        <v>780</v>
      </c>
      <c r="H6" s="457" t="s">
        <v>781</v>
      </c>
      <c r="I6" s="456" t="s">
        <v>782</v>
      </c>
      <c r="J6" s="670" t="s">
        <v>806</v>
      </c>
      <c r="K6" s="670" t="s">
        <v>807</v>
      </c>
      <c r="L6" s="670" t="s">
        <v>808</v>
      </c>
      <c r="M6" s="671" t="s">
        <v>809</v>
      </c>
      <c r="N6" s="670" t="s">
        <v>712</v>
      </c>
      <c r="O6" s="670" t="s">
        <v>810</v>
      </c>
      <c r="P6" s="670" t="s">
        <v>711</v>
      </c>
      <c r="Q6" s="670" t="s">
        <v>811</v>
      </c>
      <c r="R6" s="671" t="s">
        <v>812</v>
      </c>
    </row>
    <row r="7" spans="2:19" ht="29">
      <c r="B7" s="672" t="s">
        <v>1630</v>
      </c>
      <c r="C7" s="92" t="s">
        <v>23</v>
      </c>
      <c r="D7" s="682">
        <v>0</v>
      </c>
      <c r="E7" s="683">
        <v>0</v>
      </c>
      <c r="F7" s="683">
        <v>0</v>
      </c>
      <c r="G7" s="683">
        <v>0</v>
      </c>
      <c r="H7" s="705">
        <v>0</v>
      </c>
      <c r="I7" s="682">
        <v>0</v>
      </c>
      <c r="J7" s="683">
        <v>0</v>
      </c>
      <c r="K7" s="683">
        <v>0</v>
      </c>
      <c r="L7" s="683">
        <v>0</v>
      </c>
      <c r="M7" s="705">
        <v>0</v>
      </c>
      <c r="N7" s="682">
        <v>0</v>
      </c>
      <c r="O7" s="683">
        <v>0</v>
      </c>
      <c r="P7" s="683">
        <v>0</v>
      </c>
      <c r="Q7" s="683">
        <v>0</v>
      </c>
      <c r="R7" s="705">
        <v>0</v>
      </c>
      <c r="S7" s="43" t="str">
        <f>IF(COUNTBLANK(D7:R7)=15,"",IF(AND(COUNTBLANK(D7:R7)=0,COUNT(D7:R7)=15), "Weryfikacja bieżącego wiersza OK", "Należy wypełnić wszystkie pola w bieżącym wierszu"))</f>
        <v>Weryfikacja bieżącego wiersza OK</v>
      </c>
    </row>
    <row r="8" spans="2:19" ht="29">
      <c r="B8" s="702" t="s">
        <v>578</v>
      </c>
      <c r="C8" s="122" t="s">
        <v>97</v>
      </c>
      <c r="D8" s="687">
        <v>0</v>
      </c>
      <c r="E8" s="688">
        <v>0</v>
      </c>
      <c r="F8" s="688">
        <v>0</v>
      </c>
      <c r="G8" s="688">
        <v>0</v>
      </c>
      <c r="H8" s="692">
        <v>0</v>
      </c>
      <c r="I8" s="687">
        <v>0</v>
      </c>
      <c r="J8" s="688">
        <v>0</v>
      </c>
      <c r="K8" s="688">
        <v>0</v>
      </c>
      <c r="L8" s="688">
        <v>0</v>
      </c>
      <c r="M8" s="692">
        <v>0</v>
      </c>
      <c r="N8" s="687">
        <v>0</v>
      </c>
      <c r="O8" s="688">
        <v>0</v>
      </c>
      <c r="P8" s="688">
        <v>0</v>
      </c>
      <c r="Q8" s="688">
        <v>0</v>
      </c>
      <c r="R8" s="692">
        <v>0</v>
      </c>
      <c r="S8" s="43" t="str">
        <f t="shared" ref="S8:S12" si="0">IF(COUNTBLANK(D8:R8)=15,"",IF(AND(COUNTBLANK(D8:R8)=0,COUNT(D8:R8)=15), "Weryfikacja bieżącego wiersza OK", "Należy wypełnić wszystkie pola w bieżącym wierszu"))</f>
        <v>Weryfikacja bieżącego wiersza OK</v>
      </c>
    </row>
    <row r="9" spans="2:19">
      <c r="B9" s="702" t="s">
        <v>579</v>
      </c>
      <c r="C9" s="122" t="s">
        <v>122</v>
      </c>
      <c r="D9" s="687">
        <v>0</v>
      </c>
      <c r="E9" s="688">
        <v>0</v>
      </c>
      <c r="F9" s="688">
        <v>0</v>
      </c>
      <c r="G9" s="688">
        <v>0</v>
      </c>
      <c r="H9" s="692">
        <v>0</v>
      </c>
      <c r="I9" s="687">
        <v>0</v>
      </c>
      <c r="J9" s="688">
        <v>0</v>
      </c>
      <c r="K9" s="688">
        <v>0</v>
      </c>
      <c r="L9" s="688">
        <v>0</v>
      </c>
      <c r="M9" s="692">
        <v>0</v>
      </c>
      <c r="N9" s="687">
        <v>0</v>
      </c>
      <c r="O9" s="688">
        <v>0</v>
      </c>
      <c r="P9" s="688">
        <v>0</v>
      </c>
      <c r="Q9" s="688">
        <v>0</v>
      </c>
      <c r="R9" s="692">
        <v>0</v>
      </c>
      <c r="S9" s="43" t="str">
        <f t="shared" si="0"/>
        <v>Weryfikacja bieżącego wiersza OK</v>
      </c>
    </row>
    <row r="10" spans="2:19" ht="29">
      <c r="B10" s="702" t="s">
        <v>580</v>
      </c>
      <c r="C10" s="703" t="s">
        <v>107</v>
      </c>
      <c r="D10" s="687">
        <v>0</v>
      </c>
      <c r="E10" s="688">
        <v>0</v>
      </c>
      <c r="F10" s="688">
        <v>0</v>
      </c>
      <c r="G10" s="688">
        <v>0</v>
      </c>
      <c r="H10" s="692">
        <v>0</v>
      </c>
      <c r="I10" s="687">
        <v>0</v>
      </c>
      <c r="J10" s="688">
        <v>0</v>
      </c>
      <c r="K10" s="688">
        <v>0</v>
      </c>
      <c r="L10" s="688">
        <v>0</v>
      </c>
      <c r="M10" s="692">
        <v>0</v>
      </c>
      <c r="N10" s="687">
        <v>0</v>
      </c>
      <c r="O10" s="688">
        <v>0</v>
      </c>
      <c r="P10" s="688">
        <v>0</v>
      </c>
      <c r="Q10" s="688">
        <v>0</v>
      </c>
      <c r="R10" s="692">
        <v>0</v>
      </c>
      <c r="S10" s="43" t="str">
        <f t="shared" si="0"/>
        <v>Weryfikacja bieżącego wiersza OK</v>
      </c>
    </row>
    <row r="11" spans="2:19" ht="15" thickBot="1">
      <c r="B11" s="704" t="s">
        <v>581</v>
      </c>
      <c r="C11" s="677" t="s">
        <v>24</v>
      </c>
      <c r="D11" s="696">
        <v>0</v>
      </c>
      <c r="E11" s="697">
        <v>0</v>
      </c>
      <c r="F11" s="697">
        <v>0</v>
      </c>
      <c r="G11" s="697">
        <v>0</v>
      </c>
      <c r="H11" s="698">
        <v>0</v>
      </c>
      <c r="I11" s="696">
        <v>0</v>
      </c>
      <c r="J11" s="697">
        <v>0</v>
      </c>
      <c r="K11" s="697">
        <v>0</v>
      </c>
      <c r="L11" s="697">
        <v>0</v>
      </c>
      <c r="M11" s="698">
        <v>0</v>
      </c>
      <c r="N11" s="696">
        <v>0</v>
      </c>
      <c r="O11" s="697">
        <v>0</v>
      </c>
      <c r="P11" s="697">
        <v>0</v>
      </c>
      <c r="Q11" s="697">
        <v>0</v>
      </c>
      <c r="R11" s="698">
        <v>0</v>
      </c>
      <c r="S11" s="43" t="str">
        <f t="shared" si="0"/>
        <v>Weryfikacja bieżącego wiersza OK</v>
      </c>
    </row>
    <row r="12" spans="2:19" ht="15" thickBot="1">
      <c r="B12" s="145" t="s">
        <v>582</v>
      </c>
      <c r="C12" s="195" t="s">
        <v>52</v>
      </c>
      <c r="D12" s="699">
        <v>0</v>
      </c>
      <c r="E12" s="700">
        <v>0</v>
      </c>
      <c r="F12" s="700">
        <v>0</v>
      </c>
      <c r="G12" s="700">
        <v>0</v>
      </c>
      <c r="H12" s="701">
        <v>0</v>
      </c>
      <c r="I12" s="699">
        <v>0</v>
      </c>
      <c r="J12" s="700">
        <v>0</v>
      </c>
      <c r="K12" s="700">
        <v>0</v>
      </c>
      <c r="L12" s="700">
        <v>0</v>
      </c>
      <c r="M12" s="701">
        <v>0</v>
      </c>
      <c r="N12" s="699">
        <v>0</v>
      </c>
      <c r="O12" s="700">
        <v>0</v>
      </c>
      <c r="P12" s="700">
        <v>0</v>
      </c>
      <c r="Q12" s="700">
        <v>0</v>
      </c>
      <c r="R12" s="701">
        <v>0</v>
      </c>
      <c r="S12" s="43" t="str">
        <f t="shared" si="0"/>
        <v>Weryfikacja bieżącego wiersza OK</v>
      </c>
    </row>
    <row r="15" spans="2:19">
      <c r="C15" s="674"/>
    </row>
    <row r="16" spans="2:19">
      <c r="C16" s="117" t="s">
        <v>1758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3:18">
      <c r="C17" s="38" t="s">
        <v>1630</v>
      </c>
      <c r="D17" s="62" t="str">
        <f>IF(D7="","",IF(ROUND(SUM(D8:D11),2)=ROUND(D7,2),"OK","Błąd sumy częściowej"))</f>
        <v>OK</v>
      </c>
      <c r="E17" s="62" t="str">
        <f t="shared" ref="E17:R17" si="1">IF(E7="","",IF(ROUND(SUM(E8:E11),2)=ROUND(E7,2),"OK","Błąd sumy częściowej"))</f>
        <v>OK</v>
      </c>
      <c r="F17" s="62" t="str">
        <f t="shared" si="1"/>
        <v>OK</v>
      </c>
      <c r="G17" s="62" t="str">
        <f t="shared" si="1"/>
        <v>OK</v>
      </c>
      <c r="H17" s="62" t="str">
        <f t="shared" si="1"/>
        <v>OK</v>
      </c>
      <c r="I17" s="62" t="str">
        <f t="shared" si="1"/>
        <v>OK</v>
      </c>
      <c r="J17" s="62" t="str">
        <f t="shared" si="1"/>
        <v>OK</v>
      </c>
      <c r="K17" s="62" t="str">
        <f t="shared" si="1"/>
        <v>OK</v>
      </c>
      <c r="L17" s="62" t="str">
        <f t="shared" si="1"/>
        <v>OK</v>
      </c>
      <c r="M17" s="62" t="str">
        <f t="shared" si="1"/>
        <v>OK</v>
      </c>
      <c r="N17" s="62" t="str">
        <f t="shared" si="1"/>
        <v>OK</v>
      </c>
      <c r="O17" s="62" t="str">
        <f t="shared" si="1"/>
        <v>OK</v>
      </c>
      <c r="P17" s="62" t="str">
        <f t="shared" si="1"/>
        <v>OK</v>
      </c>
      <c r="Q17" s="62" t="str">
        <f t="shared" si="1"/>
        <v>OK</v>
      </c>
      <c r="R17" s="62" t="str">
        <f t="shared" si="1"/>
        <v>OK</v>
      </c>
    </row>
    <row r="18" spans="3:18">
      <c r="C18" s="38" t="s">
        <v>582</v>
      </c>
      <c r="D18" s="62" t="str">
        <f>IF(D12="","",IF(ROUND(SUM(D7),2)=ROUND(D12,2),"OK","Błąd sumy częściowej"))</f>
        <v>OK</v>
      </c>
      <c r="E18" s="62" t="str">
        <f t="shared" ref="E18:R18" si="2">IF(E12="","",IF(ROUND(SUM(E7),2)=ROUND(E12,2),"OK","Błąd sumy częściowej"))</f>
        <v>OK</v>
      </c>
      <c r="F18" s="62" t="str">
        <f t="shared" si="2"/>
        <v>OK</v>
      </c>
      <c r="G18" s="62" t="str">
        <f t="shared" si="2"/>
        <v>OK</v>
      </c>
      <c r="H18" s="62" t="str">
        <f t="shared" si="2"/>
        <v>OK</v>
      </c>
      <c r="I18" s="62" t="str">
        <f t="shared" si="2"/>
        <v>OK</v>
      </c>
      <c r="J18" s="62" t="str">
        <f t="shared" si="2"/>
        <v>OK</v>
      </c>
      <c r="K18" s="62" t="str">
        <f t="shared" si="2"/>
        <v>OK</v>
      </c>
      <c r="L18" s="62" t="str">
        <f t="shared" si="2"/>
        <v>OK</v>
      </c>
      <c r="M18" s="62" t="str">
        <f t="shared" si="2"/>
        <v>OK</v>
      </c>
      <c r="N18" s="62" t="str">
        <f t="shared" si="2"/>
        <v>OK</v>
      </c>
      <c r="O18" s="62" t="str">
        <f t="shared" si="2"/>
        <v>OK</v>
      </c>
      <c r="P18" s="62" t="str">
        <f t="shared" si="2"/>
        <v>OK</v>
      </c>
      <c r="Q18" s="62" t="str">
        <f t="shared" si="2"/>
        <v>OK</v>
      </c>
      <c r="R18" s="62" t="str">
        <f t="shared" si="2"/>
        <v>OK</v>
      </c>
    </row>
    <row r="19" spans="3:18">
      <c r="C19" s="43" t="s">
        <v>1759</v>
      </c>
      <c r="D19" s="62" t="str">
        <f>IF(COUNTBLANK(S7:S12)=6,"",IF(AND(COUNTIF(S7:S12,"Weryfikacja bieżącego wiersza OK")=6,COUNTIF(D17:R18,"OK")=30),"Arkusz jest zwalidowany poprawnie","Arkusz jest niepoprawny"))</f>
        <v>Arkusz jest zwalidowany poprawnie</v>
      </c>
    </row>
  </sheetData>
  <sheetProtection algorithmName="SHA-512" hashValue="/GHI46QWFP328WpHBykyWcB5WLfxFKvCHVaJpB4pecX/TQaWoflbgq8olvN0z7+hz/RpPIHwz4t3Xz0dG4jAFw==" saltValue="1PR2b7ejqpC9V8lkLoG29Q==" spinCount="100000" sheet="1" objects="1" scenarios="1"/>
  <mergeCells count="4">
    <mergeCell ref="B4:C6"/>
    <mergeCell ref="D4:H4"/>
    <mergeCell ref="I4:M4"/>
    <mergeCell ref="N4:R4"/>
  </mergeCells>
  <conditionalFormatting sqref="S7">
    <cfRule type="containsText" dxfId="131" priority="6" operator="containsText" text="Należy">
      <formula>NOT(ISERROR(SEARCH("Należy",S7)))</formula>
    </cfRule>
    <cfRule type="containsText" dxfId="130" priority="7" operator="containsText" text="Weryfikacja bieżącego wiersza OK">
      <formula>NOT(ISERROR(SEARCH("Weryfikacja bieżącego wiersza OK",S7)))</formula>
    </cfRule>
  </conditionalFormatting>
  <conditionalFormatting sqref="S8:S12">
    <cfRule type="containsText" dxfId="129" priority="4" operator="containsText" text="Należy">
      <formula>NOT(ISERROR(SEARCH("Należy",S8)))</formula>
    </cfRule>
    <cfRule type="containsText" dxfId="128" priority="5" operator="containsText" text="Weryfikacja bieżącego wiersza OK">
      <formula>NOT(ISERROR(SEARCH("Weryfikacja bieżącego wiersza OK",S8)))</formula>
    </cfRule>
  </conditionalFormatting>
  <conditionalFormatting sqref="D17:R17">
    <cfRule type="containsText" dxfId="127" priority="3" operator="containsText" text="OK">
      <formula>NOT(ISERROR(SEARCH("OK",D17)))</formula>
    </cfRule>
  </conditionalFormatting>
  <conditionalFormatting sqref="D18:R18">
    <cfRule type="containsText" dxfId="126" priority="2" operator="containsText" text="OK">
      <formula>NOT(ISERROR(SEARCH("OK",D18)))</formula>
    </cfRule>
  </conditionalFormatting>
  <conditionalFormatting sqref="D19">
    <cfRule type="containsText" dxfId="125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5"/>
  <dimension ref="B1:P64"/>
  <sheetViews>
    <sheetView view="pageBreakPreview" zoomScale="80" zoomScaleNormal="100" zoomScaleSheetLayoutView="80" workbookViewId="0">
      <selection activeCell="D6" sqref="D6:J42"/>
    </sheetView>
  </sheetViews>
  <sheetFormatPr defaultColWidth="9.1796875" defaultRowHeight="12.5"/>
  <cols>
    <col min="1" max="1" width="9.1796875" style="706" customWidth="1"/>
    <col min="2" max="2" width="12" style="706" customWidth="1"/>
    <col min="3" max="3" width="53.7265625" style="706" customWidth="1"/>
    <col min="4" max="10" width="17" style="706" customWidth="1"/>
    <col min="11" max="11" width="51.81640625" style="706" customWidth="1"/>
    <col min="12" max="12" width="9.1796875" style="706"/>
    <col min="13" max="13" width="26.26953125" style="706" customWidth="1"/>
    <col min="14" max="16384" width="9.1796875" style="706"/>
  </cols>
  <sheetData>
    <row r="1" spans="2:16" ht="14.5">
      <c r="B1" s="39" t="s">
        <v>938</v>
      </c>
      <c r="C1" s="61"/>
      <c r="D1" s="61"/>
      <c r="E1" s="61"/>
      <c r="F1" s="61"/>
      <c r="G1" s="61"/>
      <c r="H1" s="61"/>
      <c r="I1" s="61"/>
      <c r="J1" s="61"/>
    </row>
    <row r="2" spans="2:16" ht="14.5">
      <c r="B2" s="38" t="s">
        <v>1532</v>
      </c>
      <c r="C2" s="61"/>
      <c r="D2" s="61"/>
      <c r="E2" s="61"/>
      <c r="F2" s="61"/>
      <c r="G2" s="61"/>
      <c r="H2" s="61"/>
      <c r="I2" s="61"/>
      <c r="J2" s="61"/>
      <c r="K2" s="108"/>
      <c r="L2" s="108"/>
      <c r="M2" s="108"/>
      <c r="N2" s="108"/>
      <c r="O2" s="108"/>
      <c r="P2" s="108"/>
    </row>
    <row r="3" spans="2:16" s="709" customFormat="1" ht="15" thickBot="1">
      <c r="B3" s="112"/>
      <c r="C3" s="453"/>
      <c r="D3" s="707"/>
      <c r="E3" s="61"/>
      <c r="F3" s="112"/>
      <c r="G3" s="112"/>
      <c r="H3" s="112"/>
      <c r="I3" s="112"/>
      <c r="J3" s="112"/>
      <c r="K3" s="708"/>
      <c r="L3" s="708"/>
      <c r="M3" s="708"/>
      <c r="N3" s="708"/>
      <c r="O3" s="708"/>
      <c r="P3" s="708"/>
    </row>
    <row r="4" spans="2:16" ht="45" customHeight="1" thickBot="1">
      <c r="B4" s="1133"/>
      <c r="C4" s="1134"/>
      <c r="D4" s="727" t="s">
        <v>53</v>
      </c>
      <c r="E4" s="727" t="s">
        <v>54</v>
      </c>
      <c r="F4" s="727" t="s">
        <v>840</v>
      </c>
      <c r="G4" s="727" t="s">
        <v>233</v>
      </c>
      <c r="H4" s="727" t="s">
        <v>234</v>
      </c>
      <c r="I4" s="727" t="s">
        <v>48</v>
      </c>
      <c r="J4" s="710" t="s">
        <v>86</v>
      </c>
      <c r="K4" s="108"/>
      <c r="L4" s="108"/>
      <c r="M4" s="108"/>
      <c r="N4" s="108"/>
      <c r="O4" s="108"/>
      <c r="P4" s="108"/>
    </row>
    <row r="5" spans="2:16" ht="15" thickBot="1">
      <c r="B5" s="1135"/>
      <c r="C5" s="1136"/>
      <c r="D5" s="711" t="s">
        <v>777</v>
      </c>
      <c r="E5" s="711" t="s">
        <v>778</v>
      </c>
      <c r="F5" s="711" t="s">
        <v>779</v>
      </c>
      <c r="G5" s="711" t="s">
        <v>780</v>
      </c>
      <c r="H5" s="711" t="s">
        <v>781</v>
      </c>
      <c r="I5" s="712" t="s">
        <v>782</v>
      </c>
      <c r="J5" s="712" t="s">
        <v>806</v>
      </c>
      <c r="K5" s="108"/>
      <c r="L5" s="108"/>
      <c r="M5" s="108"/>
      <c r="N5" s="108"/>
      <c r="O5" s="108"/>
      <c r="P5" s="108"/>
    </row>
    <row r="6" spans="2:16" ht="14.5">
      <c r="B6" s="713" t="s">
        <v>583</v>
      </c>
      <c r="C6" s="77" t="s">
        <v>14</v>
      </c>
      <c r="D6" s="719">
        <v>0</v>
      </c>
      <c r="E6" s="719">
        <v>0</v>
      </c>
      <c r="F6" s="719">
        <v>0</v>
      </c>
      <c r="G6" s="719">
        <v>0</v>
      </c>
      <c r="H6" s="719">
        <v>0</v>
      </c>
      <c r="I6" s="719">
        <v>0</v>
      </c>
      <c r="J6" s="719">
        <v>0</v>
      </c>
      <c r="K6" s="43" t="str">
        <f>IF(COUNTBLANK(D6:J6)=7,"",IF(AND(COUNTBLANK(D6:J6)=0,COUNT(D6:J6)=7), "Weryfikacja bieżącego wiersza OK", "Należy wypełnić wszystkie pola w bieżącym wierszu"))</f>
        <v>Weryfikacja bieżącego wiersza OK</v>
      </c>
      <c r="L6" s="108"/>
      <c r="M6" s="108"/>
      <c r="N6" s="108"/>
      <c r="O6" s="108"/>
      <c r="P6" s="108"/>
    </row>
    <row r="7" spans="2:16" ht="14.5">
      <c r="B7" s="714" t="s">
        <v>584</v>
      </c>
      <c r="C7" s="76" t="s">
        <v>16</v>
      </c>
      <c r="D7" s="720">
        <v>0</v>
      </c>
      <c r="E7" s="720">
        <v>0</v>
      </c>
      <c r="F7" s="720">
        <v>0</v>
      </c>
      <c r="G7" s="720">
        <v>0</v>
      </c>
      <c r="H7" s="720">
        <v>0</v>
      </c>
      <c r="I7" s="720">
        <v>0</v>
      </c>
      <c r="J7" s="720">
        <v>0</v>
      </c>
      <c r="K7" s="43" t="str">
        <f t="shared" ref="K7:K42" si="0">IF(COUNTBLANK(D7:J7)=7,"",IF(AND(COUNTBLANK(D7:J7)=0,COUNT(D7:J7)=7), "Weryfikacja bieżącego wiersza OK", "Należy wypełnić wszystkie pola w bieżącym wierszu"))</f>
        <v>Weryfikacja bieżącego wiersza OK</v>
      </c>
      <c r="L7" s="108"/>
      <c r="M7" s="108"/>
      <c r="N7" s="108"/>
      <c r="O7" s="108"/>
      <c r="P7" s="108"/>
    </row>
    <row r="8" spans="2:16" ht="14.5">
      <c r="B8" s="714" t="s">
        <v>585</v>
      </c>
      <c r="C8" s="71" t="s">
        <v>36</v>
      </c>
      <c r="D8" s="720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43" t="str">
        <f t="shared" si="0"/>
        <v>Weryfikacja bieżącego wiersza OK</v>
      </c>
      <c r="L8" s="108"/>
      <c r="M8" s="108"/>
      <c r="N8" s="108"/>
      <c r="O8" s="108"/>
      <c r="P8" s="108"/>
    </row>
    <row r="9" spans="2:16" ht="14.5">
      <c r="B9" s="714" t="s">
        <v>962</v>
      </c>
      <c r="C9" s="76" t="s">
        <v>35</v>
      </c>
      <c r="D9" s="720">
        <v>0</v>
      </c>
      <c r="E9" s="720">
        <v>0</v>
      </c>
      <c r="F9" s="720">
        <v>0</v>
      </c>
      <c r="G9" s="720">
        <v>0</v>
      </c>
      <c r="H9" s="720">
        <v>0</v>
      </c>
      <c r="I9" s="720">
        <v>0</v>
      </c>
      <c r="J9" s="720">
        <v>0</v>
      </c>
      <c r="K9" s="43" t="str">
        <f t="shared" si="0"/>
        <v>Weryfikacja bieżącego wiersza OK</v>
      </c>
      <c r="L9" s="108"/>
      <c r="M9" s="108"/>
      <c r="N9" s="108"/>
      <c r="O9" s="108"/>
      <c r="P9" s="108"/>
    </row>
    <row r="10" spans="2:16" ht="14.5">
      <c r="B10" s="715" t="s">
        <v>586</v>
      </c>
      <c r="C10" s="77" t="s">
        <v>17</v>
      </c>
      <c r="D10" s="721">
        <v>0</v>
      </c>
      <c r="E10" s="721">
        <v>0</v>
      </c>
      <c r="F10" s="721">
        <v>0</v>
      </c>
      <c r="G10" s="721">
        <v>0</v>
      </c>
      <c r="H10" s="721">
        <v>0</v>
      </c>
      <c r="I10" s="721">
        <v>0</v>
      </c>
      <c r="J10" s="721">
        <v>0</v>
      </c>
      <c r="K10" s="43" t="str">
        <f t="shared" si="0"/>
        <v>Weryfikacja bieżącego wiersza OK</v>
      </c>
      <c r="L10" s="108"/>
      <c r="M10" s="108"/>
      <c r="N10" s="108"/>
      <c r="O10" s="108"/>
      <c r="P10" s="108"/>
    </row>
    <row r="11" spans="2:16" ht="16.5" customHeight="1">
      <c r="B11" s="715" t="s">
        <v>587</v>
      </c>
      <c r="C11" s="76" t="s">
        <v>848</v>
      </c>
      <c r="D11" s="722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43" t="str">
        <f t="shared" si="0"/>
        <v>Weryfikacja bieżącego wiersza OK</v>
      </c>
      <c r="L11" s="108"/>
      <c r="M11" s="108"/>
      <c r="N11" s="108"/>
      <c r="O11" s="108"/>
      <c r="P11" s="108"/>
    </row>
    <row r="12" spans="2:16" ht="16.5" customHeight="1">
      <c r="B12" s="715" t="s">
        <v>588</v>
      </c>
      <c r="C12" s="716" t="s">
        <v>849</v>
      </c>
      <c r="D12" s="722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43" t="str">
        <f t="shared" si="0"/>
        <v>Weryfikacja bieżącego wiersza OK</v>
      </c>
      <c r="L12" s="108"/>
      <c r="M12" s="108"/>
      <c r="N12" s="108"/>
      <c r="O12" s="108"/>
      <c r="P12" s="108"/>
    </row>
    <row r="13" spans="2:16" ht="16.5" customHeight="1">
      <c r="B13" s="715" t="s">
        <v>589</v>
      </c>
      <c r="C13" s="716" t="s">
        <v>164</v>
      </c>
      <c r="D13" s="722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43" t="str">
        <f t="shared" si="0"/>
        <v>Weryfikacja bieżącego wiersza OK</v>
      </c>
      <c r="L13" s="108"/>
      <c r="M13" s="108"/>
      <c r="N13" s="108"/>
      <c r="O13" s="108"/>
      <c r="P13" s="108"/>
    </row>
    <row r="14" spans="2:16" ht="16.5" customHeight="1">
      <c r="B14" s="715" t="s">
        <v>590</v>
      </c>
      <c r="C14" s="716" t="s">
        <v>850</v>
      </c>
      <c r="D14" s="722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43" t="str">
        <f t="shared" si="0"/>
        <v>Weryfikacja bieżącego wiersza OK</v>
      </c>
      <c r="L14" s="108"/>
      <c r="M14" s="108"/>
      <c r="N14" s="108"/>
      <c r="O14" s="108"/>
      <c r="P14" s="108"/>
    </row>
    <row r="15" spans="2:16" ht="16.5" customHeight="1">
      <c r="B15" s="715" t="s">
        <v>591</v>
      </c>
      <c r="C15" s="716" t="s">
        <v>851</v>
      </c>
      <c r="D15" s="722">
        <v>0</v>
      </c>
      <c r="E15" s="722">
        <v>0</v>
      </c>
      <c r="F15" s="722">
        <v>0</v>
      </c>
      <c r="G15" s="722">
        <v>0</v>
      </c>
      <c r="H15" s="722">
        <v>0</v>
      </c>
      <c r="I15" s="722">
        <v>0</v>
      </c>
      <c r="J15" s="722">
        <v>0</v>
      </c>
      <c r="K15" s="43" t="str">
        <f t="shared" si="0"/>
        <v>Weryfikacja bieżącego wiersza OK</v>
      </c>
      <c r="L15" s="108"/>
      <c r="M15" s="108"/>
      <c r="N15" s="108"/>
      <c r="O15" s="108"/>
      <c r="P15" s="108"/>
    </row>
    <row r="16" spans="2:16" ht="16.5" customHeight="1">
      <c r="B16" s="715" t="s">
        <v>592</v>
      </c>
      <c r="C16" s="716" t="s">
        <v>852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43" t="str">
        <f t="shared" si="0"/>
        <v>Weryfikacja bieżącego wiersza OK</v>
      </c>
      <c r="L16" s="108"/>
      <c r="M16" s="108"/>
      <c r="N16" s="108"/>
      <c r="O16" s="108"/>
      <c r="P16" s="108"/>
    </row>
    <row r="17" spans="2:16" ht="16.5" customHeight="1">
      <c r="B17" s="715" t="s">
        <v>593</v>
      </c>
      <c r="C17" s="76" t="s">
        <v>859</v>
      </c>
      <c r="D17" s="722">
        <v>0</v>
      </c>
      <c r="E17" s="722">
        <v>0</v>
      </c>
      <c r="F17" s="722">
        <v>0</v>
      </c>
      <c r="G17" s="722">
        <v>0</v>
      </c>
      <c r="H17" s="722">
        <v>0</v>
      </c>
      <c r="I17" s="722">
        <v>0</v>
      </c>
      <c r="J17" s="722">
        <v>0</v>
      </c>
      <c r="K17" s="43" t="str">
        <f t="shared" si="0"/>
        <v>Weryfikacja bieżącego wiersza OK</v>
      </c>
      <c r="L17" s="108"/>
      <c r="M17" s="108"/>
      <c r="N17" s="108"/>
      <c r="O17" s="108"/>
      <c r="P17" s="108"/>
    </row>
    <row r="18" spans="2:16" ht="16.5" customHeight="1">
      <c r="B18" s="715" t="s">
        <v>594</v>
      </c>
      <c r="C18" s="716" t="s">
        <v>853</v>
      </c>
      <c r="D18" s="722">
        <v>0</v>
      </c>
      <c r="E18" s="722">
        <v>0</v>
      </c>
      <c r="F18" s="722">
        <v>0</v>
      </c>
      <c r="G18" s="722">
        <v>0</v>
      </c>
      <c r="H18" s="722">
        <v>0</v>
      </c>
      <c r="I18" s="722">
        <v>0</v>
      </c>
      <c r="J18" s="722">
        <v>0</v>
      </c>
      <c r="K18" s="43" t="str">
        <f t="shared" si="0"/>
        <v>Weryfikacja bieżącego wiersza OK</v>
      </c>
      <c r="L18" s="108"/>
      <c r="M18" s="108"/>
      <c r="N18" s="108"/>
      <c r="O18" s="108"/>
      <c r="P18" s="108"/>
    </row>
    <row r="19" spans="2:16" ht="16.5" customHeight="1">
      <c r="B19" s="715" t="s">
        <v>595</v>
      </c>
      <c r="C19" s="716" t="s">
        <v>854</v>
      </c>
      <c r="D19" s="722">
        <v>0</v>
      </c>
      <c r="E19" s="722">
        <v>0</v>
      </c>
      <c r="F19" s="722">
        <v>0</v>
      </c>
      <c r="G19" s="722">
        <v>0</v>
      </c>
      <c r="H19" s="722">
        <v>0</v>
      </c>
      <c r="I19" s="722">
        <v>0</v>
      </c>
      <c r="J19" s="722">
        <v>0</v>
      </c>
      <c r="K19" s="43" t="str">
        <f t="shared" si="0"/>
        <v>Weryfikacja bieżącego wiersza OK</v>
      </c>
      <c r="L19" s="108"/>
      <c r="M19" s="108"/>
      <c r="N19" s="108"/>
      <c r="O19" s="108"/>
      <c r="P19" s="108"/>
    </row>
    <row r="20" spans="2:16" ht="16.5" customHeight="1">
      <c r="B20" s="715" t="s">
        <v>596</v>
      </c>
      <c r="C20" s="77" t="s">
        <v>39</v>
      </c>
      <c r="D20" s="721">
        <v>0</v>
      </c>
      <c r="E20" s="721">
        <v>0</v>
      </c>
      <c r="F20" s="721">
        <v>0</v>
      </c>
      <c r="G20" s="721">
        <v>0</v>
      </c>
      <c r="H20" s="721">
        <v>0</v>
      </c>
      <c r="I20" s="721">
        <v>0</v>
      </c>
      <c r="J20" s="721">
        <v>0</v>
      </c>
      <c r="K20" s="43" t="str">
        <f t="shared" si="0"/>
        <v>Weryfikacja bieżącego wiersza OK</v>
      </c>
      <c r="L20" s="108"/>
      <c r="M20" s="108"/>
      <c r="N20" s="108"/>
      <c r="O20" s="108"/>
      <c r="P20" s="108"/>
    </row>
    <row r="21" spans="2:16" ht="16.5" customHeight="1">
      <c r="B21" s="715" t="s">
        <v>597</v>
      </c>
      <c r="C21" s="76" t="s">
        <v>848</v>
      </c>
      <c r="D21" s="722">
        <v>0</v>
      </c>
      <c r="E21" s="722">
        <v>0</v>
      </c>
      <c r="F21" s="722">
        <v>0</v>
      </c>
      <c r="G21" s="722">
        <v>0</v>
      </c>
      <c r="H21" s="722">
        <v>0</v>
      </c>
      <c r="I21" s="722">
        <v>0</v>
      </c>
      <c r="J21" s="722">
        <v>0</v>
      </c>
      <c r="K21" s="43" t="str">
        <f t="shared" si="0"/>
        <v>Weryfikacja bieżącego wiersza OK</v>
      </c>
      <c r="L21" s="108"/>
      <c r="M21" s="108"/>
      <c r="N21" s="108"/>
      <c r="O21" s="108"/>
      <c r="P21" s="108"/>
    </row>
    <row r="22" spans="2:16" ht="16.5" customHeight="1">
      <c r="B22" s="715" t="s">
        <v>960</v>
      </c>
      <c r="C22" s="716" t="s">
        <v>850</v>
      </c>
      <c r="D22" s="722">
        <v>0</v>
      </c>
      <c r="E22" s="722">
        <v>0</v>
      </c>
      <c r="F22" s="722">
        <v>0</v>
      </c>
      <c r="G22" s="722">
        <v>0</v>
      </c>
      <c r="H22" s="722">
        <v>0</v>
      </c>
      <c r="I22" s="722">
        <v>0</v>
      </c>
      <c r="J22" s="722">
        <v>0</v>
      </c>
      <c r="K22" s="43" t="str">
        <f t="shared" si="0"/>
        <v>Weryfikacja bieżącego wiersza OK</v>
      </c>
      <c r="L22" s="108"/>
      <c r="M22" s="108"/>
      <c r="N22" s="108"/>
      <c r="O22" s="108"/>
      <c r="P22" s="108"/>
    </row>
    <row r="23" spans="2:16" ht="16.5" customHeight="1">
      <c r="B23" s="715" t="s">
        <v>961</v>
      </c>
      <c r="C23" s="716" t="s">
        <v>851</v>
      </c>
      <c r="D23" s="722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43" t="str">
        <f t="shared" si="0"/>
        <v>Weryfikacja bieżącego wiersza OK</v>
      </c>
      <c r="L23" s="108"/>
      <c r="M23" s="108"/>
      <c r="N23" s="108"/>
      <c r="O23" s="108"/>
      <c r="P23" s="108"/>
    </row>
    <row r="24" spans="2:16" ht="16.5" customHeight="1">
      <c r="B24" s="715" t="s">
        <v>598</v>
      </c>
      <c r="C24" s="716" t="s">
        <v>852</v>
      </c>
      <c r="D24" s="722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43" t="str">
        <f t="shared" si="0"/>
        <v>Weryfikacja bieżącego wiersza OK</v>
      </c>
      <c r="L24" s="108"/>
      <c r="M24" s="108"/>
      <c r="N24" s="108"/>
      <c r="O24" s="108"/>
      <c r="P24" s="108"/>
    </row>
    <row r="25" spans="2:16" ht="16.5" customHeight="1">
      <c r="B25" s="715" t="s">
        <v>599</v>
      </c>
      <c r="C25" s="76" t="s">
        <v>859</v>
      </c>
      <c r="D25" s="722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43" t="str">
        <f t="shared" si="0"/>
        <v>Weryfikacja bieżącego wiersza OK</v>
      </c>
      <c r="L25" s="108"/>
      <c r="M25" s="108"/>
      <c r="N25" s="108"/>
      <c r="O25" s="108"/>
      <c r="P25" s="108"/>
    </row>
    <row r="26" spans="2:16" ht="16.5" customHeight="1">
      <c r="B26" s="715" t="s">
        <v>600</v>
      </c>
      <c r="C26" s="716" t="s">
        <v>856</v>
      </c>
      <c r="D26" s="722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43" t="str">
        <f t="shared" si="0"/>
        <v>Weryfikacja bieżącego wiersza OK</v>
      </c>
      <c r="L26" s="108"/>
      <c r="M26" s="108"/>
      <c r="N26" s="108"/>
      <c r="O26" s="108"/>
      <c r="P26" s="108"/>
    </row>
    <row r="27" spans="2:16" ht="16.5" customHeight="1">
      <c r="B27" s="715" t="s">
        <v>601</v>
      </c>
      <c r="C27" s="716" t="s">
        <v>857</v>
      </c>
      <c r="D27" s="722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43" t="str">
        <f t="shared" si="0"/>
        <v>Weryfikacja bieżącego wiersza OK</v>
      </c>
      <c r="L27" s="108"/>
      <c r="M27" s="108"/>
      <c r="N27" s="108"/>
      <c r="O27" s="108"/>
      <c r="P27" s="108"/>
    </row>
    <row r="28" spans="2:16" ht="16.5" customHeight="1">
      <c r="B28" s="715" t="s">
        <v>602</v>
      </c>
      <c r="C28" s="716" t="s">
        <v>853</v>
      </c>
      <c r="D28" s="722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43" t="str">
        <f t="shared" si="0"/>
        <v>Weryfikacja bieżącego wiersza OK</v>
      </c>
    </row>
    <row r="29" spans="2:16" ht="16.5" customHeight="1">
      <c r="B29" s="715" t="s">
        <v>603</v>
      </c>
      <c r="C29" s="716" t="s">
        <v>858</v>
      </c>
      <c r="D29" s="722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43" t="str">
        <f t="shared" si="0"/>
        <v>Weryfikacja bieżącego wiersza OK</v>
      </c>
    </row>
    <row r="30" spans="2:16" ht="16.5" customHeight="1">
      <c r="B30" s="715" t="s">
        <v>604</v>
      </c>
      <c r="C30" s="716" t="s">
        <v>854</v>
      </c>
      <c r="D30" s="722">
        <v>0</v>
      </c>
      <c r="E30" s="722">
        <v>0</v>
      </c>
      <c r="F30" s="722">
        <v>0</v>
      </c>
      <c r="G30" s="722">
        <v>0</v>
      </c>
      <c r="H30" s="722">
        <v>0</v>
      </c>
      <c r="I30" s="722">
        <v>0</v>
      </c>
      <c r="J30" s="722">
        <v>0</v>
      </c>
      <c r="K30" s="43" t="str">
        <f t="shared" si="0"/>
        <v>Weryfikacja bieżącego wiersza OK</v>
      </c>
    </row>
    <row r="31" spans="2:16" ht="16.5" customHeight="1">
      <c r="B31" s="715" t="s">
        <v>605</v>
      </c>
      <c r="C31" s="77" t="s">
        <v>38</v>
      </c>
      <c r="D31" s="721">
        <v>0</v>
      </c>
      <c r="E31" s="721">
        <v>0</v>
      </c>
      <c r="F31" s="721">
        <v>0</v>
      </c>
      <c r="G31" s="721">
        <v>0</v>
      </c>
      <c r="H31" s="721">
        <v>0</v>
      </c>
      <c r="I31" s="721">
        <v>0</v>
      </c>
      <c r="J31" s="721">
        <v>0</v>
      </c>
      <c r="K31" s="43" t="str">
        <f t="shared" si="0"/>
        <v>Weryfikacja bieżącego wiersza OK</v>
      </c>
    </row>
    <row r="32" spans="2:16" ht="16.5" customHeight="1">
      <c r="B32" s="715" t="s">
        <v>606</v>
      </c>
      <c r="C32" s="76" t="s">
        <v>848</v>
      </c>
      <c r="D32" s="722">
        <v>0</v>
      </c>
      <c r="E32" s="722">
        <v>0</v>
      </c>
      <c r="F32" s="722">
        <v>0</v>
      </c>
      <c r="G32" s="722">
        <v>0</v>
      </c>
      <c r="H32" s="722">
        <v>0</v>
      </c>
      <c r="I32" s="722">
        <v>0</v>
      </c>
      <c r="J32" s="722">
        <v>0</v>
      </c>
      <c r="K32" s="43" t="str">
        <f t="shared" si="0"/>
        <v>Weryfikacja bieżącego wiersza OK</v>
      </c>
    </row>
    <row r="33" spans="2:11" ht="16.5" customHeight="1">
      <c r="B33" s="715" t="s">
        <v>607</v>
      </c>
      <c r="C33" s="716" t="s">
        <v>849</v>
      </c>
      <c r="D33" s="722">
        <v>0</v>
      </c>
      <c r="E33" s="722">
        <v>0</v>
      </c>
      <c r="F33" s="722">
        <v>0</v>
      </c>
      <c r="G33" s="722">
        <v>0</v>
      </c>
      <c r="H33" s="722">
        <v>0</v>
      </c>
      <c r="I33" s="722">
        <v>0</v>
      </c>
      <c r="J33" s="722">
        <v>0</v>
      </c>
      <c r="K33" s="43" t="str">
        <f t="shared" si="0"/>
        <v>Weryfikacja bieżącego wiersza OK</v>
      </c>
    </row>
    <row r="34" spans="2:11" ht="16.5" customHeight="1">
      <c r="B34" s="715" t="s">
        <v>608</v>
      </c>
      <c r="C34" s="716" t="s">
        <v>855</v>
      </c>
      <c r="D34" s="722">
        <v>0</v>
      </c>
      <c r="E34" s="722">
        <v>0</v>
      </c>
      <c r="F34" s="722">
        <v>0</v>
      </c>
      <c r="G34" s="722">
        <v>0</v>
      </c>
      <c r="H34" s="722">
        <v>0</v>
      </c>
      <c r="I34" s="722">
        <v>0</v>
      </c>
      <c r="J34" s="722">
        <v>0</v>
      </c>
      <c r="K34" s="43" t="str">
        <f t="shared" si="0"/>
        <v>Weryfikacja bieżącego wiersza OK</v>
      </c>
    </row>
    <row r="35" spans="2:11" ht="16.5" customHeight="1">
      <c r="B35" s="715" t="s">
        <v>609</v>
      </c>
      <c r="C35" s="716" t="s">
        <v>850</v>
      </c>
      <c r="D35" s="722">
        <v>0</v>
      </c>
      <c r="E35" s="722">
        <v>0</v>
      </c>
      <c r="F35" s="722">
        <v>0</v>
      </c>
      <c r="G35" s="722">
        <v>0</v>
      </c>
      <c r="H35" s="722">
        <v>0</v>
      </c>
      <c r="I35" s="722">
        <v>0</v>
      </c>
      <c r="J35" s="722">
        <v>0</v>
      </c>
      <c r="K35" s="43" t="str">
        <f t="shared" si="0"/>
        <v>Weryfikacja bieżącego wiersza OK</v>
      </c>
    </row>
    <row r="36" spans="2:11" ht="16.5" customHeight="1">
      <c r="B36" s="715" t="s">
        <v>610</v>
      </c>
      <c r="C36" s="716" t="s">
        <v>851</v>
      </c>
      <c r="D36" s="722">
        <v>0</v>
      </c>
      <c r="E36" s="722">
        <v>0</v>
      </c>
      <c r="F36" s="722">
        <v>0</v>
      </c>
      <c r="G36" s="722">
        <v>0</v>
      </c>
      <c r="H36" s="722">
        <v>0</v>
      </c>
      <c r="I36" s="722">
        <v>0</v>
      </c>
      <c r="J36" s="722">
        <v>0</v>
      </c>
      <c r="K36" s="43" t="str">
        <f t="shared" si="0"/>
        <v>Weryfikacja bieżącego wiersza OK</v>
      </c>
    </row>
    <row r="37" spans="2:11" ht="16.5" customHeight="1">
      <c r="B37" s="715" t="s">
        <v>611</v>
      </c>
      <c r="C37" s="716" t="s">
        <v>852</v>
      </c>
      <c r="D37" s="722">
        <v>0</v>
      </c>
      <c r="E37" s="722">
        <v>0</v>
      </c>
      <c r="F37" s="722">
        <v>0</v>
      </c>
      <c r="G37" s="722">
        <v>0</v>
      </c>
      <c r="H37" s="722">
        <v>0</v>
      </c>
      <c r="I37" s="722">
        <v>0</v>
      </c>
      <c r="J37" s="722">
        <v>0</v>
      </c>
      <c r="K37" s="43" t="str">
        <f t="shared" si="0"/>
        <v>Weryfikacja bieżącego wiersza OK</v>
      </c>
    </row>
    <row r="38" spans="2:11" ht="16.5" customHeight="1">
      <c r="B38" s="715" t="s">
        <v>612</v>
      </c>
      <c r="C38" s="76" t="s">
        <v>859</v>
      </c>
      <c r="D38" s="722">
        <v>0</v>
      </c>
      <c r="E38" s="722">
        <v>0</v>
      </c>
      <c r="F38" s="722">
        <v>0</v>
      </c>
      <c r="G38" s="722">
        <v>0</v>
      </c>
      <c r="H38" s="722">
        <v>0</v>
      </c>
      <c r="I38" s="722">
        <v>0</v>
      </c>
      <c r="J38" s="722">
        <v>0</v>
      </c>
      <c r="K38" s="43" t="str">
        <f t="shared" si="0"/>
        <v>Weryfikacja bieżącego wiersza OK</v>
      </c>
    </row>
    <row r="39" spans="2:11" ht="16.5" customHeight="1">
      <c r="B39" s="715" t="s">
        <v>613</v>
      </c>
      <c r="C39" s="716" t="s">
        <v>853</v>
      </c>
      <c r="D39" s="722">
        <v>0</v>
      </c>
      <c r="E39" s="722">
        <v>0</v>
      </c>
      <c r="F39" s="722">
        <v>0</v>
      </c>
      <c r="G39" s="722">
        <v>0</v>
      </c>
      <c r="H39" s="722">
        <v>0</v>
      </c>
      <c r="I39" s="722">
        <v>0</v>
      </c>
      <c r="J39" s="722">
        <v>0</v>
      </c>
      <c r="K39" s="43" t="str">
        <f t="shared" si="0"/>
        <v>Weryfikacja bieżącego wiersza OK</v>
      </c>
    </row>
    <row r="40" spans="2:11" ht="16.5" customHeight="1">
      <c r="B40" s="715" t="s">
        <v>818</v>
      </c>
      <c r="C40" s="716" t="s">
        <v>854</v>
      </c>
      <c r="D40" s="722">
        <v>0</v>
      </c>
      <c r="E40" s="722">
        <v>0</v>
      </c>
      <c r="F40" s="722">
        <v>0</v>
      </c>
      <c r="G40" s="722">
        <v>0</v>
      </c>
      <c r="H40" s="722">
        <v>0</v>
      </c>
      <c r="I40" s="722">
        <v>0</v>
      </c>
      <c r="J40" s="722">
        <v>0</v>
      </c>
      <c r="K40" s="43" t="str">
        <f t="shared" si="0"/>
        <v>Weryfikacja bieżącego wiersza OK</v>
      </c>
    </row>
    <row r="41" spans="2:11" ht="22.5" customHeight="1" thickBot="1">
      <c r="B41" s="715" t="s">
        <v>614</v>
      </c>
      <c r="C41" s="77" t="s">
        <v>20</v>
      </c>
      <c r="D41" s="721">
        <v>0</v>
      </c>
      <c r="E41" s="721">
        <v>0</v>
      </c>
      <c r="F41" s="721">
        <v>0</v>
      </c>
      <c r="G41" s="721">
        <v>0</v>
      </c>
      <c r="H41" s="721">
        <v>0</v>
      </c>
      <c r="I41" s="721">
        <v>0</v>
      </c>
      <c r="J41" s="721">
        <v>0</v>
      </c>
      <c r="K41" s="43" t="str">
        <f t="shared" si="0"/>
        <v>Weryfikacja bieżącego wiersza OK</v>
      </c>
    </row>
    <row r="42" spans="2:11" ht="27.75" customHeight="1" thickBot="1">
      <c r="B42" s="717" t="s">
        <v>615</v>
      </c>
      <c r="C42" s="195" t="s">
        <v>52</v>
      </c>
      <c r="D42" s="723">
        <v>0</v>
      </c>
      <c r="E42" s="723">
        <v>0</v>
      </c>
      <c r="F42" s="723">
        <v>0</v>
      </c>
      <c r="G42" s="723">
        <v>0</v>
      </c>
      <c r="H42" s="723">
        <v>0</v>
      </c>
      <c r="I42" s="723">
        <v>0</v>
      </c>
      <c r="J42" s="723">
        <v>0</v>
      </c>
      <c r="K42" s="43" t="str">
        <f t="shared" si="0"/>
        <v>Weryfikacja bieżącego wiersza OK</v>
      </c>
    </row>
    <row r="43" spans="2:11" ht="14.5">
      <c r="B43" s="61"/>
      <c r="C43" s="718"/>
      <c r="D43" s="38"/>
      <c r="E43" s="61"/>
      <c r="F43" s="61"/>
      <c r="G43" s="61"/>
      <c r="H43" s="61"/>
      <c r="I43" s="61"/>
      <c r="J43" s="61"/>
    </row>
    <row r="45" spans="2:11">
      <c r="C45" s="674"/>
    </row>
    <row r="46" spans="2:11" ht="21" customHeight="1">
      <c r="C46" s="117" t="s">
        <v>1758</v>
      </c>
      <c r="D46" s="61"/>
      <c r="E46" s="61"/>
      <c r="F46" s="61"/>
      <c r="G46" s="61"/>
      <c r="H46" s="61"/>
      <c r="I46" s="61"/>
      <c r="J46" s="61"/>
    </row>
    <row r="47" spans="2:11" ht="13.5" customHeight="1">
      <c r="C47" s="61" t="s">
        <v>583</v>
      </c>
      <c r="D47" s="62" t="str">
        <f>IF(D6="","",IF(ROUND(SUM(D7:D9),2)=ROUND(D6,2),"OK","Błąd sumy częściowej"))</f>
        <v>OK</v>
      </c>
      <c r="E47" s="62" t="str">
        <f t="shared" ref="E47:J47" si="1">IF(E6="","",IF(ROUND(SUM(E7:E9),2)=ROUND(E6,2),"OK","Błąd sumy częściowej"))</f>
        <v>OK</v>
      </c>
      <c r="F47" s="62" t="str">
        <f t="shared" si="1"/>
        <v>OK</v>
      </c>
      <c r="G47" s="62" t="str">
        <f t="shared" si="1"/>
        <v>OK</v>
      </c>
      <c r="H47" s="62" t="str">
        <f t="shared" si="1"/>
        <v>OK</v>
      </c>
      <c r="I47" s="62" t="str">
        <f t="shared" si="1"/>
        <v>OK</v>
      </c>
      <c r="J47" s="62" t="str">
        <f t="shared" si="1"/>
        <v>OK</v>
      </c>
    </row>
    <row r="48" spans="2:11" ht="14.5">
      <c r="C48" s="61" t="s">
        <v>586</v>
      </c>
      <c r="D48" s="62" t="str">
        <f>IF(D10="","",IF(ROUND(SUM(D11+D17),2)=ROUND(D10,2),"OK","Błąd sumy częściowej"))</f>
        <v>OK</v>
      </c>
      <c r="E48" s="62" t="str">
        <f t="shared" ref="E48:J48" si="2">IF(E10="","",IF(ROUND(SUM(E11+E17),2)=ROUND(E10,2),"OK","Błąd sumy częściowej"))</f>
        <v>OK</v>
      </c>
      <c r="F48" s="62" t="str">
        <f t="shared" si="2"/>
        <v>OK</v>
      </c>
      <c r="G48" s="62" t="str">
        <f t="shared" si="2"/>
        <v>OK</v>
      </c>
      <c r="H48" s="62" t="str">
        <f t="shared" si="2"/>
        <v>OK</v>
      </c>
      <c r="I48" s="62" t="str">
        <f t="shared" si="2"/>
        <v>OK</v>
      </c>
      <c r="J48" s="62" t="str">
        <f t="shared" si="2"/>
        <v>OK</v>
      </c>
    </row>
    <row r="49" spans="3:10" ht="14.5">
      <c r="C49" s="61" t="s">
        <v>596</v>
      </c>
      <c r="D49" s="62" t="str">
        <f>IF(D20="","",IF(ROUND(SUM(D21+D25),2)=ROUND(D20,2),"OK","Błąd sumy częściowej"))</f>
        <v>OK</v>
      </c>
      <c r="E49" s="62" t="str">
        <f t="shared" ref="E49:J49" si="3">IF(E20="","",IF(ROUND(SUM(E21+E25),2)=ROUND(E20,2),"OK","Błąd sumy częściowej"))</f>
        <v>OK</v>
      </c>
      <c r="F49" s="62" t="str">
        <f t="shared" si="3"/>
        <v>OK</v>
      </c>
      <c r="G49" s="62" t="str">
        <f t="shared" si="3"/>
        <v>OK</v>
      </c>
      <c r="H49" s="62" t="str">
        <f t="shared" si="3"/>
        <v>OK</v>
      </c>
      <c r="I49" s="62" t="str">
        <f t="shared" si="3"/>
        <v>OK</v>
      </c>
      <c r="J49" s="62" t="str">
        <f t="shared" si="3"/>
        <v>OK</v>
      </c>
    </row>
    <row r="50" spans="3:10" ht="15" thickBot="1">
      <c r="C50" s="61" t="s">
        <v>605</v>
      </c>
      <c r="D50" s="62" t="str">
        <f>IF(D31="","",IF(ROUND(SUM(D32+D38),2)=ROUND(D31,2),"OK","Błąd sumy częściowej"))</f>
        <v>OK</v>
      </c>
      <c r="E50" s="62" t="str">
        <f t="shared" ref="E50:J50" si="4">IF(E31="","",IF(ROUND(SUM(E32+E38),2)=ROUND(E31,2),"OK","Błąd sumy częściowej"))</f>
        <v>OK</v>
      </c>
      <c r="F50" s="62" t="str">
        <f t="shared" si="4"/>
        <v>OK</v>
      </c>
      <c r="G50" s="62" t="str">
        <f t="shared" si="4"/>
        <v>OK</v>
      </c>
      <c r="H50" s="62" t="str">
        <f t="shared" si="4"/>
        <v>OK</v>
      </c>
      <c r="I50" s="62" t="str">
        <f t="shared" si="4"/>
        <v>OK</v>
      </c>
      <c r="J50" s="62" t="str">
        <f t="shared" si="4"/>
        <v>OK</v>
      </c>
    </row>
    <row r="51" spans="3:10" ht="15" thickBot="1">
      <c r="C51" s="717" t="s">
        <v>615</v>
      </c>
      <c r="D51" s="62" t="str">
        <f>IF(D42="","",IF(ROUND(SUM(D6+D10+D20+D31+D41),2)=ROUND(D42,2),"OK","Błąd sumy częściowej"))</f>
        <v>OK</v>
      </c>
      <c r="E51" s="62" t="str">
        <f t="shared" ref="E51:J51" si="5">IF(E42="","",IF(ROUND(SUM(E6+E10+E20+E31+E41),2)=ROUND(E42,2),"OK","Błąd sumy częściowej"))</f>
        <v>OK</v>
      </c>
      <c r="F51" s="62" t="str">
        <f t="shared" si="5"/>
        <v>OK</v>
      </c>
      <c r="G51" s="62" t="str">
        <f t="shared" si="5"/>
        <v>OK</v>
      </c>
      <c r="H51" s="62" t="str">
        <f t="shared" si="5"/>
        <v>OK</v>
      </c>
      <c r="I51" s="62" t="str">
        <f t="shared" si="5"/>
        <v>OK</v>
      </c>
      <c r="J51" s="62" t="str">
        <f t="shared" si="5"/>
        <v>OK</v>
      </c>
    </row>
    <row r="52" spans="3:10" ht="14.5">
      <c r="C52" s="61" t="s">
        <v>1759</v>
      </c>
      <c r="D52" s="62" t="str">
        <f>IF(COUNTBLANK(K6:K42)=37,"",IF(AND(COUNTIF(K6:K42,"Weryfikacja bieżącego wiersza OK")=37,COUNTIF(D47:J51,"OK")=35),"Arkusz jest zwalidowany poprawnie","Arkusz jest niepoprawny"))</f>
        <v>Arkusz jest zwalidowany poprawnie</v>
      </c>
    </row>
    <row r="63" spans="3:10" ht="30.75" customHeight="1"/>
    <row r="64" spans="3:10" ht="19.5" customHeight="1"/>
  </sheetData>
  <sheetProtection algorithmName="SHA-512" hashValue="hnh4xfUDWRfuABfHmeYwQUpmOV5YJJE5UAcTsP5BsVuSEOMu9Vn4fxejL0EYOSuaorzU0GR5J8XWK8p/7JpHCA==" saltValue="JwBOnwnkNAujt8Omd52//g==" spinCount="100000" sheet="1" objects="1" scenarios="1"/>
  <mergeCells count="1">
    <mergeCell ref="B4:C5"/>
  </mergeCells>
  <conditionalFormatting sqref="K6">
    <cfRule type="containsText" dxfId="124" priority="9" operator="containsText" text="Należy">
      <formula>NOT(ISERROR(SEARCH("Należy",K6)))</formula>
    </cfRule>
    <cfRule type="containsText" dxfId="123" priority="10" operator="containsText" text="Weryfikacja bieżącego wiersza OK">
      <formula>NOT(ISERROR(SEARCH("Weryfikacja bieżącego wiersza OK",K6)))</formula>
    </cfRule>
  </conditionalFormatting>
  <conditionalFormatting sqref="K7:K42">
    <cfRule type="containsText" dxfId="122" priority="7" operator="containsText" text="Należy">
      <formula>NOT(ISERROR(SEARCH("Należy",K7)))</formula>
    </cfRule>
    <cfRule type="containsText" dxfId="121" priority="8" operator="containsText" text="Weryfikacja bieżącego wiersza OK">
      <formula>NOT(ISERROR(SEARCH("Weryfikacja bieżącego wiersza OK",K7)))</formula>
    </cfRule>
  </conditionalFormatting>
  <conditionalFormatting sqref="D47:J47">
    <cfRule type="containsText" dxfId="120" priority="6" operator="containsText" text="OK">
      <formula>NOT(ISERROR(SEARCH("OK",D47)))</formula>
    </cfRule>
  </conditionalFormatting>
  <conditionalFormatting sqref="D48:J48">
    <cfRule type="containsText" dxfId="119" priority="5" operator="containsText" text="OK">
      <formula>NOT(ISERROR(SEARCH("OK",D48)))</formula>
    </cfRule>
  </conditionalFormatting>
  <conditionalFormatting sqref="D49:J49">
    <cfRule type="containsText" dxfId="118" priority="4" operator="containsText" text="OK">
      <formula>NOT(ISERROR(SEARCH("OK",D49)))</formula>
    </cfRule>
  </conditionalFormatting>
  <conditionalFormatting sqref="D50:J50">
    <cfRule type="containsText" dxfId="117" priority="3" operator="containsText" text="OK">
      <formula>NOT(ISERROR(SEARCH("OK",D50)))</formula>
    </cfRule>
  </conditionalFormatting>
  <conditionalFormatting sqref="D51:J51">
    <cfRule type="containsText" dxfId="116" priority="2" operator="containsText" text="OK">
      <formula>NOT(ISERROR(SEARCH("OK",D51)))</formula>
    </cfRule>
  </conditionalFormatting>
  <conditionalFormatting sqref="D52">
    <cfRule type="containsText" dxfId="115" priority="1" operator="containsText" text="Arkusz jest zwalidowany poprawnie">
      <formula>NOT(ISERROR(SEARCH("Arkusz jest zwalidowany poprawnie",D52)))</formula>
    </cfRule>
  </conditionalFormatting>
  <pageMargins left="0.7" right="0.7" top="0.75" bottom="0.75" header="0.3" footer="0.3"/>
  <pageSetup paperSize="9" scale="4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6"/>
  <dimension ref="B1:K30"/>
  <sheetViews>
    <sheetView workbookViewId="0">
      <selection activeCell="D6" sqref="D6:J22"/>
    </sheetView>
  </sheetViews>
  <sheetFormatPr defaultColWidth="8.7265625" defaultRowHeight="14.5"/>
  <cols>
    <col min="1" max="1" width="8.7265625" style="43"/>
    <col min="2" max="2" width="13.54296875" style="43" customWidth="1"/>
    <col min="3" max="3" width="45.7265625" style="43" customWidth="1"/>
    <col min="4" max="10" width="13" style="43" customWidth="1"/>
    <col min="11" max="11" width="47.7265625" style="43" customWidth="1"/>
    <col min="12" max="16384" width="8.7265625" style="43"/>
  </cols>
  <sheetData>
    <row r="1" spans="2:11">
      <c r="B1" s="39" t="s">
        <v>938</v>
      </c>
    </row>
    <row r="2" spans="2:11">
      <c r="B2" s="52" t="s">
        <v>1533</v>
      </c>
      <c r="C2" s="52"/>
      <c r="D2" s="707"/>
      <c r="E2" s="61"/>
      <c r="F2" s="61"/>
      <c r="G2" s="61"/>
      <c r="H2" s="61"/>
      <c r="I2" s="61"/>
      <c r="J2" s="61"/>
    </row>
    <row r="3" spans="2:11" ht="15" thickBot="1">
      <c r="B3" s="61"/>
      <c r="C3" s="61"/>
      <c r="D3" s="61"/>
      <c r="E3" s="61"/>
      <c r="F3" s="61"/>
      <c r="G3" s="61"/>
      <c r="H3" s="61"/>
      <c r="I3" s="61"/>
      <c r="J3" s="61"/>
    </row>
    <row r="4" spans="2:11" ht="80.5" thickBot="1">
      <c r="B4" s="1133"/>
      <c r="C4" s="1134"/>
      <c r="D4" s="724" t="s">
        <v>53</v>
      </c>
      <c r="E4" s="724" t="s">
        <v>54</v>
      </c>
      <c r="F4" s="724" t="s">
        <v>840</v>
      </c>
      <c r="G4" s="724" t="s">
        <v>233</v>
      </c>
      <c r="H4" s="724" t="s">
        <v>234</v>
      </c>
      <c r="I4" s="724" t="s">
        <v>48</v>
      </c>
      <c r="J4" s="725" t="s">
        <v>86</v>
      </c>
    </row>
    <row r="5" spans="2:11" ht="15" thickBot="1">
      <c r="B5" s="1135"/>
      <c r="C5" s="1136"/>
      <c r="D5" s="711" t="s">
        <v>777</v>
      </c>
      <c r="E5" s="711" t="s">
        <v>778</v>
      </c>
      <c r="F5" s="711" t="s">
        <v>779</v>
      </c>
      <c r="G5" s="711" t="s">
        <v>780</v>
      </c>
      <c r="H5" s="711" t="s">
        <v>781</v>
      </c>
      <c r="I5" s="712" t="s">
        <v>782</v>
      </c>
      <c r="J5" s="712" t="s">
        <v>806</v>
      </c>
    </row>
    <row r="6" spans="2:11">
      <c r="B6" s="713" t="s">
        <v>616</v>
      </c>
      <c r="C6" s="364" t="s">
        <v>23</v>
      </c>
      <c r="D6" s="719">
        <v>0</v>
      </c>
      <c r="E6" s="719">
        <v>0</v>
      </c>
      <c r="F6" s="719">
        <v>0</v>
      </c>
      <c r="G6" s="719">
        <v>0</v>
      </c>
      <c r="H6" s="719">
        <v>0</v>
      </c>
      <c r="I6" s="719">
        <v>0</v>
      </c>
      <c r="J6" s="719">
        <v>0</v>
      </c>
      <c r="K6" s="43" t="str">
        <f>IF(COUNTBLANK(D6:J6)=7,"",IF(AND(COUNTBLANK(D6:J6)=0,COUNT(D6:J6)=7), "Weryfikacja bieżącego wiersza OK", "Należy wypełnić wszystkie pola w bieżącym wierszu"))</f>
        <v>Weryfikacja bieżącego wiersza OK</v>
      </c>
    </row>
    <row r="7" spans="2:11">
      <c r="B7" s="714" t="s">
        <v>617</v>
      </c>
      <c r="C7" s="703" t="s">
        <v>97</v>
      </c>
      <c r="D7" s="720">
        <v>0</v>
      </c>
      <c r="E7" s="720">
        <v>0</v>
      </c>
      <c r="F7" s="720">
        <v>0</v>
      </c>
      <c r="G7" s="720">
        <v>0</v>
      </c>
      <c r="H7" s="720">
        <v>0</v>
      </c>
      <c r="I7" s="720">
        <v>0</v>
      </c>
      <c r="J7" s="720">
        <v>0</v>
      </c>
      <c r="K7" s="43" t="str">
        <f t="shared" ref="K7:K22" si="0">IF(COUNTBLANK(D7:J7)=7,"",IF(AND(COUNTBLANK(D7:J7)=0,COUNT(D7:J7)=7), "Weryfikacja bieżącego wiersza OK", "Należy wypełnić wszystkie pola w bieżącym wierszu"))</f>
        <v>Weryfikacja bieżącego wiersza OK</v>
      </c>
    </row>
    <row r="8" spans="2:11">
      <c r="B8" s="714" t="s">
        <v>618</v>
      </c>
      <c r="C8" s="703" t="s">
        <v>99</v>
      </c>
      <c r="D8" s="720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43" t="str">
        <f t="shared" si="0"/>
        <v>Weryfikacja bieżącego wiersza OK</v>
      </c>
    </row>
    <row r="9" spans="2:11">
      <c r="B9" s="714" t="s">
        <v>619</v>
      </c>
      <c r="C9" s="703" t="s">
        <v>98</v>
      </c>
      <c r="D9" s="720">
        <v>0</v>
      </c>
      <c r="E9" s="720">
        <v>0</v>
      </c>
      <c r="F9" s="720">
        <v>0</v>
      </c>
      <c r="G9" s="720">
        <v>0</v>
      </c>
      <c r="H9" s="720">
        <v>0</v>
      </c>
      <c r="I9" s="720">
        <v>0</v>
      </c>
      <c r="J9" s="720">
        <v>0</v>
      </c>
      <c r="K9" s="43" t="str">
        <f t="shared" si="0"/>
        <v>Weryfikacja bieżącego wiersza OK</v>
      </c>
    </row>
    <row r="10" spans="2:11">
      <c r="B10" s="714" t="s">
        <v>620</v>
      </c>
      <c r="C10" s="703" t="s">
        <v>137</v>
      </c>
      <c r="D10" s="720">
        <v>0</v>
      </c>
      <c r="E10" s="720">
        <v>0</v>
      </c>
      <c r="F10" s="720">
        <v>0</v>
      </c>
      <c r="G10" s="720">
        <v>0</v>
      </c>
      <c r="H10" s="720">
        <v>0</v>
      </c>
      <c r="I10" s="720">
        <v>0</v>
      </c>
      <c r="J10" s="720">
        <v>0</v>
      </c>
      <c r="K10" s="43" t="str">
        <f t="shared" si="0"/>
        <v>Weryfikacja bieżącego wiersza OK</v>
      </c>
    </row>
    <row r="11" spans="2:11" ht="29">
      <c r="B11" s="715" t="s">
        <v>621</v>
      </c>
      <c r="C11" s="367" t="s">
        <v>244</v>
      </c>
      <c r="D11" s="721">
        <v>0</v>
      </c>
      <c r="E11" s="721">
        <v>0</v>
      </c>
      <c r="F11" s="721">
        <v>0</v>
      </c>
      <c r="G11" s="721">
        <v>0</v>
      </c>
      <c r="H11" s="721">
        <v>0</v>
      </c>
      <c r="I11" s="721">
        <v>0</v>
      </c>
      <c r="J11" s="721">
        <v>0</v>
      </c>
      <c r="K11" s="43" t="str">
        <f t="shared" si="0"/>
        <v>Weryfikacja bieżącego wiersza OK</v>
      </c>
    </row>
    <row r="12" spans="2:11">
      <c r="B12" s="715" t="s">
        <v>622</v>
      </c>
      <c r="C12" s="703" t="s">
        <v>865</v>
      </c>
      <c r="D12" s="722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43" t="str">
        <f t="shared" si="0"/>
        <v>Weryfikacja bieżącego wiersza OK</v>
      </c>
    </row>
    <row r="13" spans="2:11">
      <c r="B13" s="715" t="s">
        <v>623</v>
      </c>
      <c r="C13" s="716" t="s">
        <v>860</v>
      </c>
      <c r="D13" s="722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43" t="str">
        <f t="shared" si="0"/>
        <v>Weryfikacja bieżącego wiersza OK</v>
      </c>
    </row>
    <row r="14" spans="2:11">
      <c r="B14" s="715" t="s">
        <v>624</v>
      </c>
      <c r="C14" s="716" t="s">
        <v>861</v>
      </c>
      <c r="D14" s="722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43" t="str">
        <f t="shared" si="0"/>
        <v>Weryfikacja bieżącego wiersza OK</v>
      </c>
    </row>
    <row r="15" spans="2:11">
      <c r="B15" s="715" t="s">
        <v>625</v>
      </c>
      <c r="C15" s="716" t="s">
        <v>862</v>
      </c>
      <c r="D15" s="722">
        <v>0</v>
      </c>
      <c r="E15" s="722">
        <v>0</v>
      </c>
      <c r="F15" s="722">
        <v>0</v>
      </c>
      <c r="G15" s="722">
        <v>0</v>
      </c>
      <c r="H15" s="722">
        <v>0</v>
      </c>
      <c r="I15" s="722">
        <v>0</v>
      </c>
      <c r="J15" s="722">
        <v>0</v>
      </c>
      <c r="K15" s="43" t="str">
        <f t="shared" si="0"/>
        <v>Weryfikacja bieżącego wiersza OK</v>
      </c>
    </row>
    <row r="16" spans="2:11">
      <c r="B16" s="715" t="s">
        <v>626</v>
      </c>
      <c r="C16" s="703" t="s">
        <v>866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43" t="str">
        <f t="shared" si="0"/>
        <v>Weryfikacja bieżącego wiersza OK</v>
      </c>
    </row>
    <row r="17" spans="2:11">
      <c r="B17" s="715" t="s">
        <v>627</v>
      </c>
      <c r="C17" s="726" t="s">
        <v>849</v>
      </c>
      <c r="D17" s="722">
        <v>0</v>
      </c>
      <c r="E17" s="722">
        <v>0</v>
      </c>
      <c r="F17" s="722">
        <v>0</v>
      </c>
      <c r="G17" s="722">
        <v>0</v>
      </c>
      <c r="H17" s="722">
        <v>0</v>
      </c>
      <c r="I17" s="722">
        <v>0</v>
      </c>
      <c r="J17" s="722">
        <v>0</v>
      </c>
      <c r="K17" s="43" t="str">
        <f t="shared" si="0"/>
        <v>Weryfikacja bieżącego wiersza OK</v>
      </c>
    </row>
    <row r="18" spans="2:11">
      <c r="B18" s="715" t="s">
        <v>628</v>
      </c>
      <c r="C18" s="726" t="s">
        <v>863</v>
      </c>
      <c r="D18" s="722">
        <v>0</v>
      </c>
      <c r="E18" s="722">
        <v>0</v>
      </c>
      <c r="F18" s="722">
        <v>0</v>
      </c>
      <c r="G18" s="722">
        <v>0</v>
      </c>
      <c r="H18" s="722">
        <v>0</v>
      </c>
      <c r="I18" s="722">
        <v>0</v>
      </c>
      <c r="J18" s="722">
        <v>0</v>
      </c>
      <c r="K18" s="43" t="str">
        <f t="shared" si="0"/>
        <v>Weryfikacja bieżącego wiersza OK</v>
      </c>
    </row>
    <row r="19" spans="2:11">
      <c r="B19" s="715" t="s">
        <v>629</v>
      </c>
      <c r="C19" s="726" t="s">
        <v>864</v>
      </c>
      <c r="D19" s="722">
        <v>0</v>
      </c>
      <c r="E19" s="722">
        <v>0</v>
      </c>
      <c r="F19" s="722">
        <v>0</v>
      </c>
      <c r="G19" s="722">
        <v>0</v>
      </c>
      <c r="H19" s="722">
        <v>0</v>
      </c>
      <c r="I19" s="722">
        <v>0</v>
      </c>
      <c r="J19" s="722">
        <v>0</v>
      </c>
      <c r="K19" s="43" t="str">
        <f t="shared" si="0"/>
        <v>Weryfikacja bieżącego wiersza OK</v>
      </c>
    </row>
    <row r="20" spans="2:11">
      <c r="B20" s="715" t="s">
        <v>630</v>
      </c>
      <c r="C20" s="703" t="s">
        <v>24</v>
      </c>
      <c r="D20" s="722">
        <v>0</v>
      </c>
      <c r="E20" s="722">
        <v>0</v>
      </c>
      <c r="F20" s="722">
        <v>0</v>
      </c>
      <c r="G20" s="722">
        <v>0</v>
      </c>
      <c r="H20" s="722">
        <v>0</v>
      </c>
      <c r="I20" s="722">
        <v>0</v>
      </c>
      <c r="J20" s="722">
        <v>0</v>
      </c>
      <c r="K20" s="43" t="str">
        <f t="shared" si="0"/>
        <v>Weryfikacja bieżącego wiersza OK</v>
      </c>
    </row>
    <row r="21" spans="2:11" ht="29.5" thickBot="1">
      <c r="B21" s="715" t="s">
        <v>631</v>
      </c>
      <c r="C21" s="726" t="s">
        <v>163</v>
      </c>
      <c r="D21" s="722">
        <v>0</v>
      </c>
      <c r="E21" s="722">
        <v>0</v>
      </c>
      <c r="F21" s="722">
        <v>0</v>
      </c>
      <c r="G21" s="722">
        <v>0</v>
      </c>
      <c r="H21" s="722">
        <v>0</v>
      </c>
      <c r="I21" s="722">
        <v>0</v>
      </c>
      <c r="J21" s="722">
        <v>0</v>
      </c>
      <c r="K21" s="43" t="str">
        <f t="shared" si="0"/>
        <v>Weryfikacja bieżącego wiersza OK</v>
      </c>
    </row>
    <row r="22" spans="2:11" ht="15" thickBot="1">
      <c r="B22" s="717" t="s">
        <v>632</v>
      </c>
      <c r="C22" s="195" t="s">
        <v>52</v>
      </c>
      <c r="D22" s="723">
        <v>0</v>
      </c>
      <c r="E22" s="723">
        <v>0</v>
      </c>
      <c r="F22" s="723">
        <v>0</v>
      </c>
      <c r="G22" s="723">
        <v>0</v>
      </c>
      <c r="H22" s="723">
        <v>0</v>
      </c>
      <c r="I22" s="723">
        <v>0</v>
      </c>
      <c r="J22" s="723">
        <v>0</v>
      </c>
      <c r="K22" s="43" t="str">
        <f t="shared" si="0"/>
        <v>Weryfikacja bieżącego wiersza OK</v>
      </c>
    </row>
    <row r="25" spans="2:11">
      <c r="C25" s="674"/>
    </row>
    <row r="26" spans="2:11">
      <c r="C26" s="117" t="s">
        <v>1758</v>
      </c>
      <c r="D26" s="38"/>
      <c r="E26" s="38"/>
      <c r="F26" s="38"/>
      <c r="G26" s="38"/>
      <c r="H26" s="38"/>
      <c r="I26" s="38"/>
      <c r="J26" s="38"/>
    </row>
    <row r="27" spans="2:11">
      <c r="C27" s="38" t="s">
        <v>616</v>
      </c>
      <c r="D27" s="62" t="str">
        <f>IF(D6="","",IF(ROUND(SUM(D7:D10),2)=ROUND(D6,2),"OK","Błąd sumy częściowej"))</f>
        <v>OK</v>
      </c>
      <c r="E27" s="62" t="str">
        <f t="shared" ref="E27:J27" si="1">IF(E6="","",IF(ROUND(SUM(E7:E10),2)=ROUND(E6,2),"OK","Błąd sumy częściowej"))</f>
        <v>OK</v>
      </c>
      <c r="F27" s="62" t="str">
        <f t="shared" si="1"/>
        <v>OK</v>
      </c>
      <c r="G27" s="62" t="str">
        <f t="shared" si="1"/>
        <v>OK</v>
      </c>
      <c r="H27" s="62" t="str">
        <f t="shared" si="1"/>
        <v>OK</v>
      </c>
      <c r="I27" s="62" t="str">
        <f t="shared" si="1"/>
        <v>OK</v>
      </c>
      <c r="J27" s="62" t="str">
        <f t="shared" si="1"/>
        <v>OK</v>
      </c>
    </row>
    <row r="28" spans="2:11">
      <c r="C28" s="38" t="s">
        <v>621</v>
      </c>
      <c r="D28" s="62" t="str">
        <f>IF(D11="","",IF(ROUND(SUM(D12+D16+D20),2)=ROUND(D11,2),"OK","Błąd sumy częściowej"))</f>
        <v>OK</v>
      </c>
      <c r="E28" s="62" t="str">
        <f t="shared" ref="E28:J28" si="2">IF(E11="","",IF(ROUND(SUM(E12+E16+E20),2)=ROUND(E11,2),"OK","Błąd sumy częściowej"))</f>
        <v>OK</v>
      </c>
      <c r="F28" s="62" t="str">
        <f t="shared" si="2"/>
        <v>OK</v>
      </c>
      <c r="G28" s="62" t="str">
        <f t="shared" si="2"/>
        <v>OK</v>
      </c>
      <c r="H28" s="62" t="str">
        <f t="shared" si="2"/>
        <v>OK</v>
      </c>
      <c r="I28" s="62" t="str">
        <f t="shared" si="2"/>
        <v>OK</v>
      </c>
      <c r="J28" s="62" t="str">
        <f t="shared" si="2"/>
        <v>OK</v>
      </c>
    </row>
    <row r="29" spans="2:11">
      <c r="C29" s="38" t="s">
        <v>632</v>
      </c>
      <c r="D29" s="62" t="str">
        <f>IF(D22="","",IF(ROUND(SUM(D6+D11),2)=ROUND(D22,2),"OK","Błąd sumy częściowej"))</f>
        <v>OK</v>
      </c>
      <c r="E29" s="62" t="str">
        <f t="shared" ref="E29:J29" si="3">IF(E22="","",IF(ROUND(SUM(E6+E11),2)=ROUND(E22,2),"OK","Błąd sumy częściowej"))</f>
        <v>OK</v>
      </c>
      <c r="F29" s="62" t="str">
        <f t="shared" si="3"/>
        <v>OK</v>
      </c>
      <c r="G29" s="62" t="str">
        <f t="shared" si="3"/>
        <v>OK</v>
      </c>
      <c r="H29" s="62" t="str">
        <f t="shared" si="3"/>
        <v>OK</v>
      </c>
      <c r="I29" s="62" t="str">
        <f t="shared" si="3"/>
        <v>OK</v>
      </c>
      <c r="J29" s="62" t="str">
        <f t="shared" si="3"/>
        <v>OK</v>
      </c>
    </row>
    <row r="30" spans="2:11">
      <c r="C30" s="43" t="s">
        <v>1759</v>
      </c>
      <c r="D30" s="62" t="str">
        <f>IF(COUNTBLANK(K6:K22)=17,"",IF(AND(COUNTIF(K6:K22,"Weryfikacja bieżącego wiersza OK")=17,COUNTIF(D27:J29,"OK")=21),"Arkusz jest zwalidowany poprawnie","Arkusz jest niepoprawny"))</f>
        <v>Arkusz jest zwalidowany poprawnie</v>
      </c>
    </row>
  </sheetData>
  <sheetProtection algorithmName="SHA-512" hashValue="fsdNwP9UJltrWXAOtMLQMpM9sSXLtcqkZ3Yenrcr+LMxwBnSWKPgw4rXbuvqafqrF97j7BX3CSj6SGTZwsP4PQ==" saltValue="3MvpDdRSbMMYCoCGV6obyQ==" spinCount="100000" sheet="1" objects="1" scenarios="1"/>
  <mergeCells count="1">
    <mergeCell ref="B4:C5"/>
  </mergeCells>
  <conditionalFormatting sqref="K6">
    <cfRule type="containsText" dxfId="114" priority="7" operator="containsText" text="Należy">
      <formula>NOT(ISERROR(SEARCH("Należy",K6)))</formula>
    </cfRule>
    <cfRule type="containsText" dxfId="113" priority="8" operator="containsText" text="Weryfikacja bieżącego wiersza OK">
      <formula>NOT(ISERROR(SEARCH("Weryfikacja bieżącego wiersza OK",K6)))</formula>
    </cfRule>
  </conditionalFormatting>
  <conditionalFormatting sqref="K7:K22">
    <cfRule type="containsText" dxfId="112" priority="5" operator="containsText" text="Należy">
      <formula>NOT(ISERROR(SEARCH("Należy",K7)))</formula>
    </cfRule>
    <cfRule type="containsText" dxfId="111" priority="6" operator="containsText" text="Weryfikacja bieżącego wiersza OK">
      <formula>NOT(ISERROR(SEARCH("Weryfikacja bieżącego wiersza OK",K7)))</formula>
    </cfRule>
  </conditionalFormatting>
  <conditionalFormatting sqref="D27:J27">
    <cfRule type="containsText" dxfId="110" priority="4" operator="containsText" text="OK">
      <formula>NOT(ISERROR(SEARCH("OK",D27)))</formula>
    </cfRule>
  </conditionalFormatting>
  <conditionalFormatting sqref="D28:J28">
    <cfRule type="containsText" dxfId="109" priority="3" operator="containsText" text="OK">
      <formula>NOT(ISERROR(SEARCH("OK",D28)))</formula>
    </cfRule>
  </conditionalFormatting>
  <conditionalFormatting sqref="D29:J29">
    <cfRule type="containsText" dxfId="108" priority="2" operator="containsText" text="OK">
      <formula>NOT(ISERROR(SEARCH("OK",D29)))</formula>
    </cfRule>
  </conditionalFormatting>
  <conditionalFormatting sqref="D30">
    <cfRule type="containsText" dxfId="107" priority="1" operator="containsText" text="Arkusz jest zwalidowany poprawnie">
      <formula>NOT(ISERROR(SEARCH("Arkusz jest zwalidowany poprawnie",D30)))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7"/>
  <dimension ref="B1:Y39"/>
  <sheetViews>
    <sheetView view="pageBreakPreview" zoomScaleNormal="100" zoomScaleSheetLayoutView="100" workbookViewId="0">
      <selection activeCell="D7" sqref="D7:X22"/>
    </sheetView>
  </sheetViews>
  <sheetFormatPr defaultColWidth="9.1796875" defaultRowHeight="12.5"/>
  <cols>
    <col min="1" max="1" width="9.1796875" style="706" customWidth="1"/>
    <col min="2" max="2" width="11" style="706" customWidth="1"/>
    <col min="3" max="3" width="53.54296875" style="706" customWidth="1"/>
    <col min="4" max="6" width="8.453125" style="706" customWidth="1"/>
    <col min="7" max="7" width="10.1796875" style="706" customWidth="1"/>
    <col min="8" max="24" width="9.1796875" style="706"/>
    <col min="25" max="25" width="46.1796875" style="706" customWidth="1"/>
    <col min="26" max="16384" width="9.1796875" style="706"/>
  </cols>
  <sheetData>
    <row r="1" spans="2:25" ht="14.5">
      <c r="B1" s="39" t="s">
        <v>938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2:25" ht="14.5">
      <c r="B2" s="38" t="s">
        <v>633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5" s="709" customFormat="1" ht="14.25" customHeight="1" thickBot="1">
      <c r="B3" s="112"/>
      <c r="C3" s="453"/>
      <c r="D3" s="707"/>
      <c r="E3" s="707"/>
      <c r="F3" s="707"/>
      <c r="G3" s="61"/>
      <c r="H3" s="6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2:25" ht="27.75" customHeight="1" thickBot="1">
      <c r="B4" s="1133"/>
      <c r="C4" s="1134"/>
      <c r="D4" s="1287" t="s">
        <v>53</v>
      </c>
      <c r="E4" s="1288"/>
      <c r="F4" s="1289"/>
      <c r="G4" s="1287" t="s">
        <v>54</v>
      </c>
      <c r="H4" s="1288"/>
      <c r="I4" s="1289"/>
      <c r="J4" s="1287" t="s">
        <v>840</v>
      </c>
      <c r="K4" s="1288"/>
      <c r="L4" s="1289"/>
      <c r="M4" s="1287" t="s">
        <v>233</v>
      </c>
      <c r="N4" s="1288"/>
      <c r="O4" s="1289"/>
      <c r="P4" s="1287" t="s">
        <v>234</v>
      </c>
      <c r="Q4" s="1288"/>
      <c r="R4" s="1289"/>
      <c r="S4" s="1287" t="s">
        <v>48</v>
      </c>
      <c r="T4" s="1288"/>
      <c r="U4" s="1289"/>
      <c r="V4" s="1287" t="s">
        <v>86</v>
      </c>
      <c r="W4" s="1288"/>
      <c r="X4" s="1289"/>
    </row>
    <row r="5" spans="2:25" ht="26.25" customHeight="1" thickBot="1">
      <c r="B5" s="1285"/>
      <c r="C5" s="1237"/>
      <c r="D5" s="728" t="s">
        <v>161</v>
      </c>
      <c r="E5" s="729" t="s">
        <v>159</v>
      </c>
      <c r="F5" s="730" t="s">
        <v>146</v>
      </c>
      <c r="G5" s="728" t="s">
        <v>161</v>
      </c>
      <c r="H5" s="729" t="s">
        <v>159</v>
      </c>
      <c r="I5" s="730" t="s">
        <v>146</v>
      </c>
      <c r="J5" s="728" t="s">
        <v>161</v>
      </c>
      <c r="K5" s="729" t="s">
        <v>159</v>
      </c>
      <c r="L5" s="730" t="s">
        <v>146</v>
      </c>
      <c r="M5" s="728" t="s">
        <v>161</v>
      </c>
      <c r="N5" s="729" t="s">
        <v>159</v>
      </c>
      <c r="O5" s="730" t="s">
        <v>146</v>
      </c>
      <c r="P5" s="728" t="s">
        <v>161</v>
      </c>
      <c r="Q5" s="729" t="s">
        <v>159</v>
      </c>
      <c r="R5" s="730" t="s">
        <v>146</v>
      </c>
      <c r="S5" s="728" t="s">
        <v>161</v>
      </c>
      <c r="T5" s="729" t="s">
        <v>159</v>
      </c>
      <c r="U5" s="730" t="s">
        <v>146</v>
      </c>
      <c r="V5" s="728" t="s">
        <v>161</v>
      </c>
      <c r="W5" s="729" t="s">
        <v>159</v>
      </c>
      <c r="X5" s="730" t="s">
        <v>146</v>
      </c>
    </row>
    <row r="6" spans="2:25" ht="15" customHeight="1" thickBot="1">
      <c r="B6" s="1135"/>
      <c r="C6" s="1136"/>
      <c r="D6" s="711" t="s">
        <v>777</v>
      </c>
      <c r="E6" s="731" t="s">
        <v>778</v>
      </c>
      <c r="F6" s="732" t="s">
        <v>779</v>
      </c>
      <c r="G6" s="711" t="s">
        <v>780</v>
      </c>
      <c r="H6" s="731" t="s">
        <v>781</v>
      </c>
      <c r="I6" s="732" t="s">
        <v>782</v>
      </c>
      <c r="J6" s="711" t="s">
        <v>806</v>
      </c>
      <c r="K6" s="731" t="s">
        <v>807</v>
      </c>
      <c r="L6" s="732" t="s">
        <v>808</v>
      </c>
      <c r="M6" s="711" t="s">
        <v>809</v>
      </c>
      <c r="N6" s="731" t="s">
        <v>712</v>
      </c>
      <c r="O6" s="732" t="s">
        <v>810</v>
      </c>
      <c r="P6" s="711" t="s">
        <v>711</v>
      </c>
      <c r="Q6" s="731" t="s">
        <v>811</v>
      </c>
      <c r="R6" s="732" t="s">
        <v>812</v>
      </c>
      <c r="S6" s="711" t="s">
        <v>813</v>
      </c>
      <c r="T6" s="731" t="s">
        <v>819</v>
      </c>
      <c r="U6" s="732" t="s">
        <v>820</v>
      </c>
      <c r="V6" s="711" t="s">
        <v>821</v>
      </c>
      <c r="W6" s="731" t="s">
        <v>822</v>
      </c>
      <c r="X6" s="732" t="s">
        <v>823</v>
      </c>
    </row>
    <row r="7" spans="2:25" ht="16.5" customHeight="1">
      <c r="B7" s="713" t="s">
        <v>634</v>
      </c>
      <c r="C7" s="77" t="s">
        <v>14</v>
      </c>
      <c r="D7" s="734">
        <v>0</v>
      </c>
      <c r="E7" s="735">
        <v>0</v>
      </c>
      <c r="F7" s="736">
        <v>0</v>
      </c>
      <c r="G7" s="734">
        <v>0</v>
      </c>
      <c r="H7" s="735">
        <v>0</v>
      </c>
      <c r="I7" s="736">
        <v>0</v>
      </c>
      <c r="J7" s="734">
        <v>0</v>
      </c>
      <c r="K7" s="735">
        <v>0</v>
      </c>
      <c r="L7" s="736">
        <v>0</v>
      </c>
      <c r="M7" s="734">
        <v>0</v>
      </c>
      <c r="N7" s="735">
        <v>0</v>
      </c>
      <c r="O7" s="736">
        <v>0</v>
      </c>
      <c r="P7" s="734">
        <v>0</v>
      </c>
      <c r="Q7" s="735">
        <v>0</v>
      </c>
      <c r="R7" s="736">
        <v>0</v>
      </c>
      <c r="S7" s="734">
        <v>0</v>
      </c>
      <c r="T7" s="735">
        <v>0</v>
      </c>
      <c r="U7" s="736">
        <v>0</v>
      </c>
      <c r="V7" s="734">
        <v>0</v>
      </c>
      <c r="W7" s="735">
        <v>0</v>
      </c>
      <c r="X7" s="736">
        <v>0</v>
      </c>
      <c r="Y7" s="43" t="str">
        <f>IF(COUNTBLANK(D7:X7)=21,"",IF(AND(COUNTBLANK(D7:X7)=0,COUNT(D7:X7)=21), "Weryfikacja bieżącego wiersza OK", "Należy wypełnić wszystkie pola w bieżącym wierszu"))</f>
        <v>Weryfikacja bieżącego wiersza OK</v>
      </c>
    </row>
    <row r="8" spans="2:25" ht="16.5" customHeight="1">
      <c r="B8" s="714" t="s">
        <v>635</v>
      </c>
      <c r="C8" s="76" t="s">
        <v>15</v>
      </c>
      <c r="D8" s="720">
        <v>0</v>
      </c>
      <c r="E8" s="737">
        <v>0</v>
      </c>
      <c r="F8" s="738">
        <v>0</v>
      </c>
      <c r="G8" s="720">
        <v>0</v>
      </c>
      <c r="H8" s="737">
        <v>0</v>
      </c>
      <c r="I8" s="738">
        <v>0</v>
      </c>
      <c r="J8" s="720">
        <v>0</v>
      </c>
      <c r="K8" s="737">
        <v>0</v>
      </c>
      <c r="L8" s="738">
        <v>0</v>
      </c>
      <c r="M8" s="720">
        <v>0</v>
      </c>
      <c r="N8" s="737">
        <v>0</v>
      </c>
      <c r="O8" s="738">
        <v>0</v>
      </c>
      <c r="P8" s="720">
        <v>0</v>
      </c>
      <c r="Q8" s="737">
        <v>0</v>
      </c>
      <c r="R8" s="738">
        <v>0</v>
      </c>
      <c r="S8" s="720">
        <v>0</v>
      </c>
      <c r="T8" s="737">
        <v>0</v>
      </c>
      <c r="U8" s="738">
        <v>0</v>
      </c>
      <c r="V8" s="720">
        <v>0</v>
      </c>
      <c r="W8" s="737">
        <v>0</v>
      </c>
      <c r="X8" s="738">
        <v>0</v>
      </c>
      <c r="Y8" s="43" t="str">
        <f t="shared" ref="Y8:Y22" si="0">IF(COUNTBLANK(D8:X8)=21,"",IF(AND(COUNTBLANK(D8:X8)=0,COUNT(D8:X8)=21), "Weryfikacja bieżącego wiersza OK", "Należy wypełnić wszystkie pola w bieżącym wierszu"))</f>
        <v>Weryfikacja bieżącego wiersza OK</v>
      </c>
    </row>
    <row r="9" spans="2:25" ht="16.5" customHeight="1">
      <c r="B9" s="714" t="s">
        <v>636</v>
      </c>
      <c r="C9" s="76" t="s">
        <v>16</v>
      </c>
      <c r="D9" s="720">
        <v>0</v>
      </c>
      <c r="E9" s="737">
        <v>0</v>
      </c>
      <c r="F9" s="738">
        <v>0</v>
      </c>
      <c r="G9" s="720">
        <v>0</v>
      </c>
      <c r="H9" s="737">
        <v>0</v>
      </c>
      <c r="I9" s="738">
        <v>0</v>
      </c>
      <c r="J9" s="720">
        <v>0</v>
      </c>
      <c r="K9" s="737">
        <v>0</v>
      </c>
      <c r="L9" s="738">
        <v>0</v>
      </c>
      <c r="M9" s="720">
        <v>0</v>
      </c>
      <c r="N9" s="737">
        <v>0</v>
      </c>
      <c r="O9" s="738">
        <v>0</v>
      </c>
      <c r="P9" s="720">
        <v>0</v>
      </c>
      <c r="Q9" s="737">
        <v>0</v>
      </c>
      <c r="R9" s="738">
        <v>0</v>
      </c>
      <c r="S9" s="720">
        <v>0</v>
      </c>
      <c r="T9" s="737">
        <v>0</v>
      </c>
      <c r="U9" s="738">
        <v>0</v>
      </c>
      <c r="V9" s="720">
        <v>0</v>
      </c>
      <c r="W9" s="737">
        <v>0</v>
      </c>
      <c r="X9" s="738">
        <v>0</v>
      </c>
      <c r="Y9" s="43" t="str">
        <f t="shared" si="0"/>
        <v>Weryfikacja bieżącego wiersza OK</v>
      </c>
    </row>
    <row r="10" spans="2:25" ht="16.5" customHeight="1">
      <c r="B10" s="714" t="s">
        <v>637</v>
      </c>
      <c r="C10" s="71" t="s">
        <v>36</v>
      </c>
      <c r="D10" s="720">
        <v>0</v>
      </c>
      <c r="E10" s="737">
        <v>0</v>
      </c>
      <c r="F10" s="738">
        <v>0</v>
      </c>
      <c r="G10" s="720">
        <v>0</v>
      </c>
      <c r="H10" s="737">
        <v>0</v>
      </c>
      <c r="I10" s="738">
        <v>0</v>
      </c>
      <c r="J10" s="720">
        <v>0</v>
      </c>
      <c r="K10" s="737">
        <v>0</v>
      </c>
      <c r="L10" s="738">
        <v>0</v>
      </c>
      <c r="M10" s="720">
        <v>0</v>
      </c>
      <c r="N10" s="737">
        <v>0</v>
      </c>
      <c r="O10" s="738">
        <v>0</v>
      </c>
      <c r="P10" s="720">
        <v>0</v>
      </c>
      <c r="Q10" s="737">
        <v>0</v>
      </c>
      <c r="R10" s="738">
        <v>0</v>
      </c>
      <c r="S10" s="720">
        <v>0</v>
      </c>
      <c r="T10" s="737">
        <v>0</v>
      </c>
      <c r="U10" s="738">
        <v>0</v>
      </c>
      <c r="V10" s="720">
        <v>0</v>
      </c>
      <c r="W10" s="737">
        <v>0</v>
      </c>
      <c r="X10" s="738">
        <v>0</v>
      </c>
      <c r="Y10" s="43" t="str">
        <f t="shared" si="0"/>
        <v>Weryfikacja bieżącego wiersza OK</v>
      </c>
    </row>
    <row r="11" spans="2:25" ht="16.5" customHeight="1">
      <c r="B11" s="714" t="s">
        <v>638</v>
      </c>
      <c r="C11" s="76" t="s">
        <v>35</v>
      </c>
      <c r="D11" s="720">
        <v>0</v>
      </c>
      <c r="E11" s="737">
        <v>0</v>
      </c>
      <c r="F11" s="738">
        <v>0</v>
      </c>
      <c r="G11" s="720">
        <v>0</v>
      </c>
      <c r="H11" s="737">
        <v>0</v>
      </c>
      <c r="I11" s="738">
        <v>0</v>
      </c>
      <c r="J11" s="720">
        <v>0</v>
      </c>
      <c r="K11" s="737">
        <v>0</v>
      </c>
      <c r="L11" s="738">
        <v>0</v>
      </c>
      <c r="M11" s="720">
        <v>0</v>
      </c>
      <c r="N11" s="737">
        <v>0</v>
      </c>
      <c r="O11" s="738">
        <v>0</v>
      </c>
      <c r="P11" s="720">
        <v>0</v>
      </c>
      <c r="Q11" s="737">
        <v>0</v>
      </c>
      <c r="R11" s="738">
        <v>0</v>
      </c>
      <c r="S11" s="720">
        <v>0</v>
      </c>
      <c r="T11" s="737">
        <v>0</v>
      </c>
      <c r="U11" s="738">
        <v>0</v>
      </c>
      <c r="V11" s="720">
        <v>0</v>
      </c>
      <c r="W11" s="737">
        <v>0</v>
      </c>
      <c r="X11" s="738">
        <v>0</v>
      </c>
      <c r="Y11" s="43" t="str">
        <f t="shared" si="0"/>
        <v>Weryfikacja bieżącego wiersza OK</v>
      </c>
    </row>
    <row r="12" spans="2:25" ht="16.5" customHeight="1">
      <c r="B12" s="715" t="s">
        <v>639</v>
      </c>
      <c r="C12" s="77" t="s">
        <v>17</v>
      </c>
      <c r="D12" s="721">
        <v>0</v>
      </c>
      <c r="E12" s="739">
        <v>0</v>
      </c>
      <c r="F12" s="740">
        <v>0</v>
      </c>
      <c r="G12" s="721">
        <v>0</v>
      </c>
      <c r="H12" s="739">
        <v>0</v>
      </c>
      <c r="I12" s="740">
        <v>0</v>
      </c>
      <c r="J12" s="721">
        <v>0</v>
      </c>
      <c r="K12" s="739">
        <v>0</v>
      </c>
      <c r="L12" s="740">
        <v>0</v>
      </c>
      <c r="M12" s="721">
        <v>0</v>
      </c>
      <c r="N12" s="739">
        <v>0</v>
      </c>
      <c r="O12" s="740">
        <v>0</v>
      </c>
      <c r="P12" s="721">
        <v>0</v>
      </c>
      <c r="Q12" s="739">
        <v>0</v>
      </c>
      <c r="R12" s="740">
        <v>0</v>
      </c>
      <c r="S12" s="721">
        <v>0</v>
      </c>
      <c r="T12" s="739">
        <v>0</v>
      </c>
      <c r="U12" s="740">
        <v>0</v>
      </c>
      <c r="V12" s="721">
        <v>0</v>
      </c>
      <c r="W12" s="739">
        <v>0</v>
      </c>
      <c r="X12" s="740">
        <v>0</v>
      </c>
      <c r="Y12" s="43" t="str">
        <f t="shared" si="0"/>
        <v>Weryfikacja bieżącego wiersza OK</v>
      </c>
    </row>
    <row r="13" spans="2:25" ht="16.5" customHeight="1">
      <c r="B13" s="715" t="s">
        <v>640</v>
      </c>
      <c r="C13" s="76" t="s">
        <v>15</v>
      </c>
      <c r="D13" s="722">
        <v>0</v>
      </c>
      <c r="E13" s="741">
        <v>0</v>
      </c>
      <c r="F13" s="742">
        <v>0</v>
      </c>
      <c r="G13" s="722">
        <v>0</v>
      </c>
      <c r="H13" s="741">
        <v>0</v>
      </c>
      <c r="I13" s="742">
        <v>0</v>
      </c>
      <c r="J13" s="722">
        <v>0</v>
      </c>
      <c r="K13" s="741">
        <v>0</v>
      </c>
      <c r="L13" s="742">
        <v>0</v>
      </c>
      <c r="M13" s="722">
        <v>0</v>
      </c>
      <c r="N13" s="741">
        <v>0</v>
      </c>
      <c r="O13" s="742">
        <v>0</v>
      </c>
      <c r="P13" s="722">
        <v>0</v>
      </c>
      <c r="Q13" s="741">
        <v>0</v>
      </c>
      <c r="R13" s="742">
        <v>0</v>
      </c>
      <c r="S13" s="722">
        <v>0</v>
      </c>
      <c r="T13" s="741">
        <v>0</v>
      </c>
      <c r="U13" s="742">
        <v>0</v>
      </c>
      <c r="V13" s="722">
        <v>0</v>
      </c>
      <c r="W13" s="741">
        <v>0</v>
      </c>
      <c r="X13" s="742">
        <v>0</v>
      </c>
      <c r="Y13" s="43" t="str">
        <f t="shared" si="0"/>
        <v>Weryfikacja bieżącego wiersza OK</v>
      </c>
    </row>
    <row r="14" spans="2:25" ht="16.5" customHeight="1">
      <c r="B14" s="715" t="s">
        <v>641</v>
      </c>
      <c r="C14" s="76" t="s">
        <v>16</v>
      </c>
      <c r="D14" s="722">
        <v>0</v>
      </c>
      <c r="E14" s="741">
        <v>0</v>
      </c>
      <c r="F14" s="742">
        <v>0</v>
      </c>
      <c r="G14" s="722">
        <v>0</v>
      </c>
      <c r="H14" s="741">
        <v>0</v>
      </c>
      <c r="I14" s="742">
        <v>0</v>
      </c>
      <c r="J14" s="722">
        <v>0</v>
      </c>
      <c r="K14" s="741">
        <v>0</v>
      </c>
      <c r="L14" s="742">
        <v>0</v>
      </c>
      <c r="M14" s="722">
        <v>0</v>
      </c>
      <c r="N14" s="741">
        <v>0</v>
      </c>
      <c r="O14" s="742">
        <v>0</v>
      </c>
      <c r="P14" s="722">
        <v>0</v>
      </c>
      <c r="Q14" s="741">
        <v>0</v>
      </c>
      <c r="R14" s="742">
        <v>0</v>
      </c>
      <c r="S14" s="722">
        <v>0</v>
      </c>
      <c r="T14" s="741">
        <v>0</v>
      </c>
      <c r="U14" s="742">
        <v>0</v>
      </c>
      <c r="V14" s="722">
        <v>0</v>
      </c>
      <c r="W14" s="741">
        <v>0</v>
      </c>
      <c r="X14" s="742">
        <v>0</v>
      </c>
      <c r="Y14" s="43" t="str">
        <f t="shared" si="0"/>
        <v>Weryfikacja bieżącego wiersza OK</v>
      </c>
    </row>
    <row r="15" spans="2:25" ht="16.5" customHeight="1">
      <c r="B15" s="715" t="s">
        <v>642</v>
      </c>
      <c r="C15" s="76" t="s">
        <v>36</v>
      </c>
      <c r="D15" s="722">
        <v>0</v>
      </c>
      <c r="E15" s="741">
        <v>0</v>
      </c>
      <c r="F15" s="742">
        <v>0</v>
      </c>
      <c r="G15" s="722">
        <v>0</v>
      </c>
      <c r="H15" s="741">
        <v>0</v>
      </c>
      <c r="I15" s="742">
        <v>0</v>
      </c>
      <c r="J15" s="722">
        <v>0</v>
      </c>
      <c r="K15" s="741">
        <v>0</v>
      </c>
      <c r="L15" s="742">
        <v>0</v>
      </c>
      <c r="M15" s="722">
        <v>0</v>
      </c>
      <c r="N15" s="741">
        <v>0</v>
      </c>
      <c r="O15" s="742">
        <v>0</v>
      </c>
      <c r="P15" s="722">
        <v>0</v>
      </c>
      <c r="Q15" s="741">
        <v>0</v>
      </c>
      <c r="R15" s="742">
        <v>0</v>
      </c>
      <c r="S15" s="722">
        <v>0</v>
      </c>
      <c r="T15" s="741">
        <v>0</v>
      </c>
      <c r="U15" s="742">
        <v>0</v>
      </c>
      <c r="V15" s="722">
        <v>0</v>
      </c>
      <c r="W15" s="741">
        <v>0</v>
      </c>
      <c r="X15" s="742">
        <v>0</v>
      </c>
      <c r="Y15" s="43" t="str">
        <f t="shared" si="0"/>
        <v>Weryfikacja bieżącego wiersza OK</v>
      </c>
    </row>
    <row r="16" spans="2:25" ht="16.5" customHeight="1">
      <c r="B16" s="715" t="s">
        <v>643</v>
      </c>
      <c r="C16" s="77" t="s">
        <v>39</v>
      </c>
      <c r="D16" s="721">
        <v>0</v>
      </c>
      <c r="E16" s="739">
        <v>0</v>
      </c>
      <c r="F16" s="740">
        <v>0</v>
      </c>
      <c r="G16" s="721">
        <v>0</v>
      </c>
      <c r="H16" s="739">
        <v>0</v>
      </c>
      <c r="I16" s="740">
        <v>0</v>
      </c>
      <c r="J16" s="721">
        <v>0</v>
      </c>
      <c r="K16" s="739">
        <v>0</v>
      </c>
      <c r="L16" s="740">
        <v>0</v>
      </c>
      <c r="M16" s="721">
        <v>0</v>
      </c>
      <c r="N16" s="739">
        <v>0</v>
      </c>
      <c r="O16" s="740">
        <v>0</v>
      </c>
      <c r="P16" s="721">
        <v>0</v>
      </c>
      <c r="Q16" s="739">
        <v>0</v>
      </c>
      <c r="R16" s="740">
        <v>0</v>
      </c>
      <c r="S16" s="721">
        <v>0</v>
      </c>
      <c r="T16" s="739">
        <v>0</v>
      </c>
      <c r="U16" s="740">
        <v>0</v>
      </c>
      <c r="V16" s="721">
        <v>0</v>
      </c>
      <c r="W16" s="739">
        <v>0</v>
      </c>
      <c r="X16" s="740">
        <v>0</v>
      </c>
      <c r="Y16" s="43" t="str">
        <f t="shared" si="0"/>
        <v>Weryfikacja bieżącego wiersza OK</v>
      </c>
    </row>
    <row r="17" spans="2:25" ht="16.5" customHeight="1">
      <c r="B17" s="715" t="s">
        <v>644</v>
      </c>
      <c r="C17" s="76" t="s">
        <v>16</v>
      </c>
      <c r="D17" s="722">
        <v>0</v>
      </c>
      <c r="E17" s="741">
        <v>0</v>
      </c>
      <c r="F17" s="742">
        <v>0</v>
      </c>
      <c r="G17" s="722">
        <v>0</v>
      </c>
      <c r="H17" s="741">
        <v>0</v>
      </c>
      <c r="I17" s="742">
        <v>0</v>
      </c>
      <c r="J17" s="722">
        <v>0</v>
      </c>
      <c r="K17" s="741">
        <v>0</v>
      </c>
      <c r="L17" s="742">
        <v>0</v>
      </c>
      <c r="M17" s="722">
        <v>0</v>
      </c>
      <c r="N17" s="741">
        <v>0</v>
      </c>
      <c r="O17" s="742">
        <v>0</v>
      </c>
      <c r="P17" s="722">
        <v>0</v>
      </c>
      <c r="Q17" s="741">
        <v>0</v>
      </c>
      <c r="R17" s="742">
        <v>0</v>
      </c>
      <c r="S17" s="722">
        <v>0</v>
      </c>
      <c r="T17" s="741">
        <v>0</v>
      </c>
      <c r="U17" s="742">
        <v>0</v>
      </c>
      <c r="V17" s="722">
        <v>0</v>
      </c>
      <c r="W17" s="741">
        <v>0</v>
      </c>
      <c r="X17" s="742">
        <v>0</v>
      </c>
      <c r="Y17" s="43" t="str">
        <f t="shared" si="0"/>
        <v>Weryfikacja bieżącego wiersza OK</v>
      </c>
    </row>
    <row r="18" spans="2:25" ht="16.5" customHeight="1">
      <c r="B18" s="715" t="s">
        <v>645</v>
      </c>
      <c r="C18" s="76" t="s">
        <v>36</v>
      </c>
      <c r="D18" s="722">
        <v>0</v>
      </c>
      <c r="E18" s="741">
        <v>0</v>
      </c>
      <c r="F18" s="742">
        <v>0</v>
      </c>
      <c r="G18" s="722">
        <v>0</v>
      </c>
      <c r="H18" s="741">
        <v>0</v>
      </c>
      <c r="I18" s="742">
        <v>0</v>
      </c>
      <c r="J18" s="722">
        <v>0</v>
      </c>
      <c r="K18" s="741">
        <v>0</v>
      </c>
      <c r="L18" s="742">
        <v>0</v>
      </c>
      <c r="M18" s="722">
        <v>0</v>
      </c>
      <c r="N18" s="741">
        <v>0</v>
      </c>
      <c r="O18" s="742">
        <v>0</v>
      </c>
      <c r="P18" s="722">
        <v>0</v>
      </c>
      <c r="Q18" s="741">
        <v>0</v>
      </c>
      <c r="R18" s="742">
        <v>0</v>
      </c>
      <c r="S18" s="722">
        <v>0</v>
      </c>
      <c r="T18" s="741">
        <v>0</v>
      </c>
      <c r="U18" s="742">
        <v>0</v>
      </c>
      <c r="V18" s="722">
        <v>0</v>
      </c>
      <c r="W18" s="741">
        <v>0</v>
      </c>
      <c r="X18" s="742">
        <v>0</v>
      </c>
      <c r="Y18" s="43" t="str">
        <f t="shared" si="0"/>
        <v>Weryfikacja bieżącego wiersza OK</v>
      </c>
    </row>
    <row r="19" spans="2:25" ht="16.5" customHeight="1">
      <c r="B19" s="715" t="s">
        <v>646</v>
      </c>
      <c r="C19" s="77" t="s">
        <v>38</v>
      </c>
      <c r="D19" s="721">
        <v>0</v>
      </c>
      <c r="E19" s="739">
        <v>0</v>
      </c>
      <c r="F19" s="740">
        <v>0</v>
      </c>
      <c r="G19" s="721">
        <v>0</v>
      </c>
      <c r="H19" s="739">
        <v>0</v>
      </c>
      <c r="I19" s="740">
        <v>0</v>
      </c>
      <c r="J19" s="721">
        <v>0</v>
      </c>
      <c r="K19" s="739">
        <v>0</v>
      </c>
      <c r="L19" s="740">
        <v>0</v>
      </c>
      <c r="M19" s="721">
        <v>0</v>
      </c>
      <c r="N19" s="739">
        <v>0</v>
      </c>
      <c r="O19" s="740">
        <v>0</v>
      </c>
      <c r="P19" s="721">
        <v>0</v>
      </c>
      <c r="Q19" s="739">
        <v>0</v>
      </c>
      <c r="R19" s="740">
        <v>0</v>
      </c>
      <c r="S19" s="721">
        <v>0</v>
      </c>
      <c r="T19" s="739">
        <v>0</v>
      </c>
      <c r="U19" s="740">
        <v>0</v>
      </c>
      <c r="V19" s="721">
        <v>0</v>
      </c>
      <c r="W19" s="739">
        <v>0</v>
      </c>
      <c r="X19" s="740">
        <v>0</v>
      </c>
      <c r="Y19" s="43" t="str">
        <f t="shared" si="0"/>
        <v>Weryfikacja bieżącego wiersza OK</v>
      </c>
    </row>
    <row r="20" spans="2:25" ht="16.5" customHeight="1">
      <c r="B20" s="715" t="s">
        <v>647</v>
      </c>
      <c r="C20" s="76" t="s">
        <v>16</v>
      </c>
      <c r="D20" s="722">
        <v>0</v>
      </c>
      <c r="E20" s="741">
        <v>0</v>
      </c>
      <c r="F20" s="742">
        <v>0</v>
      </c>
      <c r="G20" s="722">
        <v>0</v>
      </c>
      <c r="H20" s="741">
        <v>0</v>
      </c>
      <c r="I20" s="742">
        <v>0</v>
      </c>
      <c r="J20" s="722">
        <v>0</v>
      </c>
      <c r="K20" s="741">
        <v>0</v>
      </c>
      <c r="L20" s="742">
        <v>0</v>
      </c>
      <c r="M20" s="722">
        <v>0</v>
      </c>
      <c r="N20" s="741">
        <v>0</v>
      </c>
      <c r="O20" s="742">
        <v>0</v>
      </c>
      <c r="P20" s="722">
        <v>0</v>
      </c>
      <c r="Q20" s="741">
        <v>0</v>
      </c>
      <c r="R20" s="742">
        <v>0</v>
      </c>
      <c r="S20" s="722">
        <v>0</v>
      </c>
      <c r="T20" s="741">
        <v>0</v>
      </c>
      <c r="U20" s="742">
        <v>0</v>
      </c>
      <c r="V20" s="722">
        <v>0</v>
      </c>
      <c r="W20" s="741">
        <v>0</v>
      </c>
      <c r="X20" s="742">
        <v>0</v>
      </c>
      <c r="Y20" s="43" t="str">
        <f t="shared" si="0"/>
        <v>Weryfikacja bieżącego wiersza OK</v>
      </c>
    </row>
    <row r="21" spans="2:25" ht="22.5" customHeight="1" thickBot="1">
      <c r="B21" s="715" t="s">
        <v>648</v>
      </c>
      <c r="C21" s="76" t="s">
        <v>36</v>
      </c>
      <c r="D21" s="722">
        <v>0</v>
      </c>
      <c r="E21" s="741">
        <v>0</v>
      </c>
      <c r="F21" s="742">
        <v>0</v>
      </c>
      <c r="G21" s="722">
        <v>0</v>
      </c>
      <c r="H21" s="741">
        <v>0</v>
      </c>
      <c r="I21" s="742">
        <v>0</v>
      </c>
      <c r="J21" s="722">
        <v>0</v>
      </c>
      <c r="K21" s="741">
        <v>0</v>
      </c>
      <c r="L21" s="742">
        <v>0</v>
      </c>
      <c r="M21" s="722">
        <v>0</v>
      </c>
      <c r="N21" s="741">
        <v>0</v>
      </c>
      <c r="O21" s="742">
        <v>0</v>
      </c>
      <c r="P21" s="722">
        <v>0</v>
      </c>
      <c r="Q21" s="741">
        <v>0</v>
      </c>
      <c r="R21" s="742">
        <v>0</v>
      </c>
      <c r="S21" s="722">
        <v>0</v>
      </c>
      <c r="T21" s="741">
        <v>0</v>
      </c>
      <c r="U21" s="742">
        <v>0</v>
      </c>
      <c r="V21" s="722">
        <v>0</v>
      </c>
      <c r="W21" s="741">
        <v>0</v>
      </c>
      <c r="X21" s="742">
        <v>0</v>
      </c>
      <c r="Y21" s="43" t="str">
        <f t="shared" si="0"/>
        <v>Weryfikacja bieżącego wiersza OK</v>
      </c>
    </row>
    <row r="22" spans="2:25" ht="27.75" customHeight="1" thickBot="1">
      <c r="B22" s="717" t="s">
        <v>649</v>
      </c>
      <c r="C22" s="195" t="s">
        <v>52</v>
      </c>
      <c r="D22" s="723">
        <v>0</v>
      </c>
      <c r="E22" s="743">
        <v>0</v>
      </c>
      <c r="F22" s="744">
        <v>0</v>
      </c>
      <c r="G22" s="723">
        <v>0</v>
      </c>
      <c r="H22" s="743">
        <v>0</v>
      </c>
      <c r="I22" s="744">
        <v>0</v>
      </c>
      <c r="J22" s="723">
        <v>0</v>
      </c>
      <c r="K22" s="743">
        <v>0</v>
      </c>
      <c r="L22" s="744">
        <v>0</v>
      </c>
      <c r="M22" s="723">
        <v>0</v>
      </c>
      <c r="N22" s="743">
        <v>0</v>
      </c>
      <c r="O22" s="744">
        <v>0</v>
      </c>
      <c r="P22" s="723">
        <v>0</v>
      </c>
      <c r="Q22" s="743">
        <v>0</v>
      </c>
      <c r="R22" s="744">
        <v>0</v>
      </c>
      <c r="S22" s="723">
        <v>0</v>
      </c>
      <c r="T22" s="743">
        <v>0</v>
      </c>
      <c r="U22" s="744">
        <v>0</v>
      </c>
      <c r="V22" s="723">
        <v>0</v>
      </c>
      <c r="W22" s="743">
        <v>0</v>
      </c>
      <c r="X22" s="744">
        <v>0</v>
      </c>
      <c r="Y22" s="43" t="str">
        <f t="shared" si="0"/>
        <v>Weryfikacja bieżącego wiersza OK</v>
      </c>
    </row>
    <row r="23" spans="2:25" ht="14.5">
      <c r="B23" s="61"/>
      <c r="C23" s="718"/>
      <c r="D23" s="38"/>
      <c r="E23" s="38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5" spans="2:25">
      <c r="C25" s="674"/>
    </row>
    <row r="26" spans="2:25" ht="15.75" customHeight="1">
      <c r="C26" s="117" t="s">
        <v>1758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5" s="733" customFormat="1" ht="14.25" customHeight="1">
      <c r="C27" s="44" t="s">
        <v>634</v>
      </c>
      <c r="D27" s="62" t="str">
        <f>IF(D7="","",IF(ROUND(SUM(D8:D11),2)=ROUND(D7,2),"OK","Błąd sumy częściowej"))</f>
        <v>OK</v>
      </c>
      <c r="E27" s="62" t="str">
        <f t="shared" ref="E27:X27" si="1">IF(E7="","",IF(ROUND(SUM(E8:E11),2)=ROUND(E7,2),"OK","Błąd sumy częściowej"))</f>
        <v>OK</v>
      </c>
      <c r="F27" s="62" t="str">
        <f t="shared" si="1"/>
        <v>OK</v>
      </c>
      <c r="G27" s="62" t="str">
        <f t="shared" si="1"/>
        <v>OK</v>
      </c>
      <c r="H27" s="62" t="str">
        <f t="shared" si="1"/>
        <v>OK</v>
      </c>
      <c r="I27" s="62" t="str">
        <f t="shared" si="1"/>
        <v>OK</v>
      </c>
      <c r="J27" s="62" t="str">
        <f t="shared" si="1"/>
        <v>OK</v>
      </c>
      <c r="K27" s="62" t="str">
        <f t="shared" si="1"/>
        <v>OK</v>
      </c>
      <c r="L27" s="62" t="str">
        <f t="shared" si="1"/>
        <v>OK</v>
      </c>
      <c r="M27" s="62" t="str">
        <f t="shared" si="1"/>
        <v>OK</v>
      </c>
      <c r="N27" s="62" t="str">
        <f t="shared" si="1"/>
        <v>OK</v>
      </c>
      <c r="O27" s="62" t="str">
        <f t="shared" si="1"/>
        <v>OK</v>
      </c>
      <c r="P27" s="62" t="str">
        <f t="shared" si="1"/>
        <v>OK</v>
      </c>
      <c r="Q27" s="62" t="str">
        <f t="shared" si="1"/>
        <v>OK</v>
      </c>
      <c r="R27" s="62" t="str">
        <f t="shared" si="1"/>
        <v>OK</v>
      </c>
      <c r="S27" s="62" t="str">
        <f t="shared" si="1"/>
        <v>OK</v>
      </c>
      <c r="T27" s="62" t="str">
        <f t="shared" si="1"/>
        <v>OK</v>
      </c>
      <c r="U27" s="62" t="str">
        <f t="shared" si="1"/>
        <v>OK</v>
      </c>
      <c r="V27" s="62" t="str">
        <f t="shared" si="1"/>
        <v>OK</v>
      </c>
      <c r="W27" s="62" t="str">
        <f t="shared" si="1"/>
        <v>OK</v>
      </c>
      <c r="X27" s="62" t="str">
        <f t="shared" si="1"/>
        <v>OK</v>
      </c>
    </row>
    <row r="28" spans="2:25" ht="13.5" customHeight="1">
      <c r="C28" s="61" t="s">
        <v>639</v>
      </c>
      <c r="D28" s="62" t="str">
        <f>IF(D12="","",IF(ROUND(SUM(D13:D15),2)=ROUND(D12,2),"OK","Błąd sumy częściowej"))</f>
        <v>OK</v>
      </c>
      <c r="E28" s="62" t="str">
        <f t="shared" ref="E28:X28" si="2">IF(E12="","",IF(ROUND(SUM(E13:E15),2)=ROUND(E12,2),"OK","Błąd sumy częściowej"))</f>
        <v>OK</v>
      </c>
      <c r="F28" s="62" t="str">
        <f t="shared" si="2"/>
        <v>OK</v>
      </c>
      <c r="G28" s="62" t="str">
        <f t="shared" si="2"/>
        <v>OK</v>
      </c>
      <c r="H28" s="62" t="str">
        <f t="shared" si="2"/>
        <v>OK</v>
      </c>
      <c r="I28" s="62" t="str">
        <f t="shared" si="2"/>
        <v>OK</v>
      </c>
      <c r="J28" s="62" t="str">
        <f t="shared" si="2"/>
        <v>OK</v>
      </c>
      <c r="K28" s="62" t="str">
        <f t="shared" si="2"/>
        <v>OK</v>
      </c>
      <c r="L28" s="62" t="str">
        <f t="shared" si="2"/>
        <v>OK</v>
      </c>
      <c r="M28" s="62" t="str">
        <f t="shared" si="2"/>
        <v>OK</v>
      </c>
      <c r="N28" s="62" t="str">
        <f t="shared" si="2"/>
        <v>OK</v>
      </c>
      <c r="O28" s="62" t="str">
        <f t="shared" si="2"/>
        <v>OK</v>
      </c>
      <c r="P28" s="62" t="str">
        <f t="shared" si="2"/>
        <v>OK</v>
      </c>
      <c r="Q28" s="62" t="str">
        <f t="shared" si="2"/>
        <v>OK</v>
      </c>
      <c r="R28" s="62" t="str">
        <f t="shared" si="2"/>
        <v>OK</v>
      </c>
      <c r="S28" s="62" t="str">
        <f t="shared" si="2"/>
        <v>OK</v>
      </c>
      <c r="T28" s="62" t="str">
        <f t="shared" si="2"/>
        <v>OK</v>
      </c>
      <c r="U28" s="62" t="str">
        <f t="shared" si="2"/>
        <v>OK</v>
      </c>
      <c r="V28" s="62" t="str">
        <f t="shared" si="2"/>
        <v>OK</v>
      </c>
      <c r="W28" s="62" t="str">
        <f t="shared" si="2"/>
        <v>OK</v>
      </c>
      <c r="X28" s="62" t="str">
        <f t="shared" si="2"/>
        <v>OK</v>
      </c>
    </row>
    <row r="29" spans="2:25" ht="14.5">
      <c r="C29" s="61" t="s">
        <v>643</v>
      </c>
      <c r="D29" s="62" t="str">
        <f>IF(D16="","",IF(ROUND(SUM(D17:D18),2)=ROUND(D16,2),"OK","Błąd sumy częściowej"))</f>
        <v>OK</v>
      </c>
      <c r="E29" s="62" t="str">
        <f t="shared" ref="E29:X29" si="3">IF(E16="","",IF(ROUND(SUM(E17:E18),2)=ROUND(E16,2),"OK","Błąd sumy częściowej"))</f>
        <v>OK</v>
      </c>
      <c r="F29" s="62" t="str">
        <f t="shared" si="3"/>
        <v>OK</v>
      </c>
      <c r="G29" s="62" t="str">
        <f t="shared" si="3"/>
        <v>OK</v>
      </c>
      <c r="H29" s="62" t="str">
        <f t="shared" si="3"/>
        <v>OK</v>
      </c>
      <c r="I29" s="62" t="str">
        <f t="shared" si="3"/>
        <v>OK</v>
      </c>
      <c r="J29" s="62" t="str">
        <f t="shared" si="3"/>
        <v>OK</v>
      </c>
      <c r="K29" s="62" t="str">
        <f t="shared" si="3"/>
        <v>OK</v>
      </c>
      <c r="L29" s="62" t="str">
        <f t="shared" si="3"/>
        <v>OK</v>
      </c>
      <c r="M29" s="62" t="str">
        <f t="shared" si="3"/>
        <v>OK</v>
      </c>
      <c r="N29" s="62" t="str">
        <f t="shared" si="3"/>
        <v>OK</v>
      </c>
      <c r="O29" s="62" t="str">
        <f t="shared" si="3"/>
        <v>OK</v>
      </c>
      <c r="P29" s="62" t="str">
        <f t="shared" si="3"/>
        <v>OK</v>
      </c>
      <c r="Q29" s="62" t="str">
        <f t="shared" si="3"/>
        <v>OK</v>
      </c>
      <c r="R29" s="62" t="str">
        <f t="shared" si="3"/>
        <v>OK</v>
      </c>
      <c r="S29" s="62" t="str">
        <f t="shared" si="3"/>
        <v>OK</v>
      </c>
      <c r="T29" s="62" t="str">
        <f t="shared" si="3"/>
        <v>OK</v>
      </c>
      <c r="U29" s="62" t="str">
        <f t="shared" si="3"/>
        <v>OK</v>
      </c>
      <c r="V29" s="62" t="str">
        <f t="shared" si="3"/>
        <v>OK</v>
      </c>
      <c r="W29" s="62" t="str">
        <f t="shared" si="3"/>
        <v>OK</v>
      </c>
      <c r="X29" s="62" t="str">
        <f t="shared" si="3"/>
        <v>OK</v>
      </c>
    </row>
    <row r="30" spans="2:25" ht="14.5">
      <c r="C30" s="61" t="s">
        <v>646</v>
      </c>
      <c r="D30" s="62" t="str">
        <f>IF(D19="","",IF(ROUND(SUM(D20:D21),2)=ROUND(D19,2),"OK","Błąd sumy częściowej"))</f>
        <v>OK</v>
      </c>
      <c r="E30" s="62" t="str">
        <f t="shared" ref="E30:X30" si="4">IF(E19="","",IF(ROUND(SUM(E20:E21),2)=ROUND(E19,2),"OK","Błąd sumy częściowej"))</f>
        <v>OK</v>
      </c>
      <c r="F30" s="62" t="str">
        <f t="shared" si="4"/>
        <v>OK</v>
      </c>
      <c r="G30" s="62" t="str">
        <f t="shared" si="4"/>
        <v>OK</v>
      </c>
      <c r="H30" s="62" t="str">
        <f t="shared" si="4"/>
        <v>OK</v>
      </c>
      <c r="I30" s="62" t="str">
        <f t="shared" si="4"/>
        <v>OK</v>
      </c>
      <c r="J30" s="62" t="str">
        <f t="shared" si="4"/>
        <v>OK</v>
      </c>
      <c r="K30" s="62" t="str">
        <f t="shared" si="4"/>
        <v>OK</v>
      </c>
      <c r="L30" s="62" t="str">
        <f t="shared" si="4"/>
        <v>OK</v>
      </c>
      <c r="M30" s="62" t="str">
        <f t="shared" si="4"/>
        <v>OK</v>
      </c>
      <c r="N30" s="62" t="str">
        <f t="shared" si="4"/>
        <v>OK</v>
      </c>
      <c r="O30" s="62" t="str">
        <f t="shared" si="4"/>
        <v>OK</v>
      </c>
      <c r="P30" s="62" t="str">
        <f t="shared" si="4"/>
        <v>OK</v>
      </c>
      <c r="Q30" s="62" t="str">
        <f t="shared" si="4"/>
        <v>OK</v>
      </c>
      <c r="R30" s="62" t="str">
        <f t="shared" si="4"/>
        <v>OK</v>
      </c>
      <c r="S30" s="62" t="str">
        <f t="shared" si="4"/>
        <v>OK</v>
      </c>
      <c r="T30" s="62" t="str">
        <f t="shared" si="4"/>
        <v>OK</v>
      </c>
      <c r="U30" s="62" t="str">
        <f t="shared" si="4"/>
        <v>OK</v>
      </c>
      <c r="V30" s="62" t="str">
        <f t="shared" si="4"/>
        <v>OK</v>
      </c>
      <c r="W30" s="62" t="str">
        <f t="shared" si="4"/>
        <v>OK</v>
      </c>
      <c r="X30" s="62" t="str">
        <f t="shared" si="4"/>
        <v>OK</v>
      </c>
    </row>
    <row r="31" spans="2:25" ht="14.5">
      <c r="C31" s="61" t="s">
        <v>649</v>
      </c>
      <c r="D31" s="62" t="str">
        <f>IF(D22="","",IF(ROUND(SUM(D7+D12+D16+D19),2)=ROUND(D22,2),"OK","Błąd sumy częściowej"))</f>
        <v>OK</v>
      </c>
      <c r="E31" s="62" t="str">
        <f t="shared" ref="E31:X31" si="5">IF(E22="","",IF(ROUND(SUM(E7+E12+E16+E19),2)=ROUND(E22,2),"OK","Błąd sumy częściowej"))</f>
        <v>OK</v>
      </c>
      <c r="F31" s="62" t="str">
        <f t="shared" si="5"/>
        <v>OK</v>
      </c>
      <c r="G31" s="62" t="str">
        <f t="shared" si="5"/>
        <v>OK</v>
      </c>
      <c r="H31" s="62" t="str">
        <f t="shared" si="5"/>
        <v>OK</v>
      </c>
      <c r="I31" s="62" t="str">
        <f t="shared" si="5"/>
        <v>OK</v>
      </c>
      <c r="J31" s="62" t="str">
        <f t="shared" si="5"/>
        <v>OK</v>
      </c>
      <c r="K31" s="62" t="str">
        <f t="shared" si="5"/>
        <v>OK</v>
      </c>
      <c r="L31" s="62" t="str">
        <f t="shared" si="5"/>
        <v>OK</v>
      </c>
      <c r="M31" s="62" t="str">
        <f t="shared" si="5"/>
        <v>OK</v>
      </c>
      <c r="N31" s="62" t="str">
        <f t="shared" si="5"/>
        <v>OK</v>
      </c>
      <c r="O31" s="62" t="str">
        <f t="shared" si="5"/>
        <v>OK</v>
      </c>
      <c r="P31" s="62" t="str">
        <f t="shared" si="5"/>
        <v>OK</v>
      </c>
      <c r="Q31" s="62" t="str">
        <f t="shared" si="5"/>
        <v>OK</v>
      </c>
      <c r="R31" s="62" t="str">
        <f t="shared" si="5"/>
        <v>OK</v>
      </c>
      <c r="S31" s="62" t="str">
        <f t="shared" si="5"/>
        <v>OK</v>
      </c>
      <c r="T31" s="62" t="str">
        <f t="shared" si="5"/>
        <v>OK</v>
      </c>
      <c r="U31" s="62" t="str">
        <f t="shared" si="5"/>
        <v>OK</v>
      </c>
      <c r="V31" s="62" t="str">
        <f t="shared" si="5"/>
        <v>OK</v>
      </c>
      <c r="W31" s="62" t="str">
        <f t="shared" si="5"/>
        <v>OK</v>
      </c>
      <c r="X31" s="62" t="str">
        <f t="shared" si="5"/>
        <v>OK</v>
      </c>
    </row>
    <row r="32" spans="2:25" ht="14.5">
      <c r="C32" s="61" t="s">
        <v>1759</v>
      </c>
      <c r="D32" s="62" t="str">
        <f>IF(COUNTBLANK(Y7:Y22)=16,"",IF(AND(COUNTIF(Y7:Y22,"Weryfikacja bieżącego wiersza OK")=16,COUNTIF(D27:X31,"OK")=105),"Arkusz jest zwalidowany poprawnie","Arkusz jest niepoprawny"))</f>
        <v>Arkusz jest zwalidowany poprawnie</v>
      </c>
    </row>
    <row r="38" spans="2:24" ht="19.5" customHeight="1"/>
    <row r="39" spans="2:24" ht="13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</sheetData>
  <sheetProtection algorithmName="SHA-512" hashValue="XeWVtxDHaNdqtygvq3aFrf5300gT03LkEcl01KPmzUr3hrFDUM7GKtOum6+dtAemv2FCKYgK324lgsyj4jyzAQ==" saltValue="X/992sMFFmjr4vSjAFAqhw==" spinCount="100000" sheet="1" objects="1" scenarios="1"/>
  <mergeCells count="8">
    <mergeCell ref="S4:U4"/>
    <mergeCell ref="V4:X4"/>
    <mergeCell ref="B4:C6"/>
    <mergeCell ref="D4:F4"/>
    <mergeCell ref="G4:I4"/>
    <mergeCell ref="J4:L4"/>
    <mergeCell ref="P4:R4"/>
    <mergeCell ref="M4:O4"/>
  </mergeCells>
  <conditionalFormatting sqref="Y7">
    <cfRule type="containsText" dxfId="106" priority="9" operator="containsText" text="Należy">
      <formula>NOT(ISERROR(SEARCH("Należy",Y7)))</formula>
    </cfRule>
    <cfRule type="containsText" dxfId="105" priority="10" operator="containsText" text="Weryfikacja bieżącego wiersza OK">
      <formula>NOT(ISERROR(SEARCH("Weryfikacja bieżącego wiersza OK",Y7)))</formula>
    </cfRule>
  </conditionalFormatting>
  <conditionalFormatting sqref="Y8:Y22">
    <cfRule type="containsText" dxfId="104" priority="7" operator="containsText" text="Należy">
      <formula>NOT(ISERROR(SEARCH("Należy",Y8)))</formula>
    </cfRule>
    <cfRule type="containsText" dxfId="103" priority="8" operator="containsText" text="Weryfikacja bieżącego wiersza OK">
      <formula>NOT(ISERROR(SEARCH("Weryfikacja bieżącego wiersza OK",Y8)))</formula>
    </cfRule>
  </conditionalFormatting>
  <conditionalFormatting sqref="D27:X27">
    <cfRule type="containsText" dxfId="102" priority="6" operator="containsText" text="OK">
      <formula>NOT(ISERROR(SEARCH("OK",D27)))</formula>
    </cfRule>
  </conditionalFormatting>
  <conditionalFormatting sqref="D28:X28">
    <cfRule type="containsText" dxfId="101" priority="5" operator="containsText" text="OK">
      <formula>NOT(ISERROR(SEARCH("OK",D28)))</formula>
    </cfRule>
  </conditionalFormatting>
  <conditionalFormatting sqref="D29:X29">
    <cfRule type="containsText" dxfId="100" priority="4" operator="containsText" text="OK">
      <formula>NOT(ISERROR(SEARCH("OK",D29)))</formula>
    </cfRule>
  </conditionalFormatting>
  <conditionalFormatting sqref="D30:X30">
    <cfRule type="containsText" dxfId="99" priority="3" operator="containsText" text="OK">
      <formula>NOT(ISERROR(SEARCH("OK",D30)))</formula>
    </cfRule>
  </conditionalFormatting>
  <conditionalFormatting sqref="D31:X31">
    <cfRule type="containsText" dxfId="98" priority="2" operator="containsText" text="OK">
      <formula>NOT(ISERROR(SEARCH("OK",D31)))</formula>
    </cfRule>
  </conditionalFormatting>
  <conditionalFormatting sqref="D32">
    <cfRule type="containsText" dxfId="97" priority="1" operator="containsText" text="Arkusz jest zwalidowany poprawnie">
      <formula>NOT(ISERROR(SEARCH("Arkusz jest zwalidowany poprawnie",D32)))</formula>
    </cfRule>
  </conditionalFormatting>
  <pageMargins left="0.7" right="0.7" top="0.75" bottom="0.75" header="0.3" footer="0.3"/>
  <pageSetup paperSize="9" scale="41" orientation="landscape" r:id="rId1"/>
  <colBreaks count="1" manualBreakCount="1">
    <brk id="26" max="3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8"/>
  <dimension ref="B1:Y24"/>
  <sheetViews>
    <sheetView zoomScaleNormal="100" workbookViewId="0">
      <selection activeCell="D7" sqref="D7:X16"/>
    </sheetView>
  </sheetViews>
  <sheetFormatPr defaultColWidth="8.7265625" defaultRowHeight="14.5"/>
  <cols>
    <col min="1" max="1" width="8.7265625" style="43"/>
    <col min="2" max="2" width="12.453125" style="43" customWidth="1"/>
    <col min="3" max="3" width="32.81640625" style="43" customWidth="1"/>
    <col min="4" max="24" width="8.7265625" style="43"/>
    <col min="25" max="25" width="47.453125" style="43" customWidth="1"/>
    <col min="26" max="16384" width="8.7265625" style="43"/>
  </cols>
  <sheetData>
    <row r="1" spans="2:25">
      <c r="B1" s="39" t="s">
        <v>938</v>
      </c>
    </row>
    <row r="2" spans="2:25">
      <c r="B2" s="38" t="s">
        <v>1534</v>
      </c>
      <c r="C2" s="38"/>
      <c r="D2" s="707"/>
      <c r="E2" s="707"/>
      <c r="F2" s="707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5" ht="15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5" ht="26.25" customHeight="1" thickBot="1">
      <c r="B4" s="1133"/>
      <c r="C4" s="1134"/>
      <c r="D4" s="1287" t="s">
        <v>53</v>
      </c>
      <c r="E4" s="1288"/>
      <c r="F4" s="1289"/>
      <c r="G4" s="1287" t="s">
        <v>54</v>
      </c>
      <c r="H4" s="1288"/>
      <c r="I4" s="1289"/>
      <c r="J4" s="1287" t="s">
        <v>840</v>
      </c>
      <c r="K4" s="1288"/>
      <c r="L4" s="1289"/>
      <c r="M4" s="1287" t="s">
        <v>233</v>
      </c>
      <c r="N4" s="1288"/>
      <c r="O4" s="1289"/>
      <c r="P4" s="1287" t="s">
        <v>234</v>
      </c>
      <c r="Q4" s="1288"/>
      <c r="R4" s="1289"/>
      <c r="S4" s="1287" t="s">
        <v>48</v>
      </c>
      <c r="T4" s="1288"/>
      <c r="U4" s="1289"/>
      <c r="V4" s="1287" t="s">
        <v>86</v>
      </c>
      <c r="W4" s="1288"/>
      <c r="X4" s="1289"/>
    </row>
    <row r="5" spans="2:25" ht="15" thickBot="1">
      <c r="B5" s="1285"/>
      <c r="C5" s="1237"/>
      <c r="D5" s="728" t="s">
        <v>161</v>
      </c>
      <c r="E5" s="729" t="s">
        <v>159</v>
      </c>
      <c r="F5" s="730" t="s">
        <v>146</v>
      </c>
      <c r="G5" s="728" t="s">
        <v>161</v>
      </c>
      <c r="H5" s="729" t="s">
        <v>159</v>
      </c>
      <c r="I5" s="730" t="s">
        <v>146</v>
      </c>
      <c r="J5" s="728" t="s">
        <v>161</v>
      </c>
      <c r="K5" s="729" t="s">
        <v>159</v>
      </c>
      <c r="L5" s="730" t="s">
        <v>146</v>
      </c>
      <c r="M5" s="728" t="s">
        <v>161</v>
      </c>
      <c r="N5" s="729" t="s">
        <v>159</v>
      </c>
      <c r="O5" s="730" t="s">
        <v>146</v>
      </c>
      <c r="P5" s="728" t="s">
        <v>161</v>
      </c>
      <c r="Q5" s="729" t="s">
        <v>159</v>
      </c>
      <c r="R5" s="730" t="s">
        <v>146</v>
      </c>
      <c r="S5" s="728" t="s">
        <v>161</v>
      </c>
      <c r="T5" s="729" t="s">
        <v>159</v>
      </c>
      <c r="U5" s="730" t="s">
        <v>146</v>
      </c>
      <c r="V5" s="728" t="s">
        <v>161</v>
      </c>
      <c r="W5" s="729" t="s">
        <v>159</v>
      </c>
      <c r="X5" s="730" t="s">
        <v>146</v>
      </c>
    </row>
    <row r="6" spans="2:25" ht="15" thickBot="1">
      <c r="B6" s="1135"/>
      <c r="C6" s="1136"/>
      <c r="D6" s="711" t="s">
        <v>777</v>
      </c>
      <c r="E6" s="731" t="s">
        <v>778</v>
      </c>
      <c r="F6" s="732" t="s">
        <v>779</v>
      </c>
      <c r="G6" s="711" t="s">
        <v>780</v>
      </c>
      <c r="H6" s="731" t="s">
        <v>781</v>
      </c>
      <c r="I6" s="732" t="s">
        <v>782</v>
      </c>
      <c r="J6" s="711" t="s">
        <v>806</v>
      </c>
      <c r="K6" s="731" t="s">
        <v>807</v>
      </c>
      <c r="L6" s="732" t="s">
        <v>808</v>
      </c>
      <c r="M6" s="711" t="s">
        <v>809</v>
      </c>
      <c r="N6" s="731" t="s">
        <v>712</v>
      </c>
      <c r="O6" s="732" t="s">
        <v>810</v>
      </c>
      <c r="P6" s="711" t="s">
        <v>711</v>
      </c>
      <c r="Q6" s="731" t="s">
        <v>811</v>
      </c>
      <c r="R6" s="732" t="s">
        <v>812</v>
      </c>
      <c r="S6" s="711" t="s">
        <v>813</v>
      </c>
      <c r="T6" s="731" t="s">
        <v>819</v>
      </c>
      <c r="U6" s="732" t="s">
        <v>820</v>
      </c>
      <c r="V6" s="711" t="s">
        <v>821</v>
      </c>
      <c r="W6" s="731" t="s">
        <v>822</v>
      </c>
      <c r="X6" s="732" t="s">
        <v>823</v>
      </c>
    </row>
    <row r="7" spans="2:25" ht="29">
      <c r="B7" s="713" t="s">
        <v>650</v>
      </c>
      <c r="C7" s="364" t="s">
        <v>23</v>
      </c>
      <c r="D7" s="734">
        <v>0</v>
      </c>
      <c r="E7" s="735">
        <v>0</v>
      </c>
      <c r="F7" s="736">
        <v>0</v>
      </c>
      <c r="G7" s="734">
        <v>0</v>
      </c>
      <c r="H7" s="735">
        <v>0</v>
      </c>
      <c r="I7" s="736">
        <v>0</v>
      </c>
      <c r="J7" s="734">
        <v>0</v>
      </c>
      <c r="K7" s="735">
        <v>0</v>
      </c>
      <c r="L7" s="736">
        <v>0</v>
      </c>
      <c r="M7" s="734">
        <v>0</v>
      </c>
      <c r="N7" s="735">
        <v>0</v>
      </c>
      <c r="O7" s="736">
        <v>0</v>
      </c>
      <c r="P7" s="734">
        <v>0</v>
      </c>
      <c r="Q7" s="735">
        <v>0</v>
      </c>
      <c r="R7" s="736">
        <v>0</v>
      </c>
      <c r="S7" s="734">
        <v>0</v>
      </c>
      <c r="T7" s="735">
        <v>0</v>
      </c>
      <c r="U7" s="736">
        <v>0</v>
      </c>
      <c r="V7" s="734">
        <v>0</v>
      </c>
      <c r="W7" s="735">
        <v>0</v>
      </c>
      <c r="X7" s="736">
        <v>0</v>
      </c>
      <c r="Y7" s="43" t="str">
        <f>IF(COUNTBLANK(D7:X7)=21,"",IF(AND(COUNTBLANK(D7:X7)=0,COUNT(D7:X7)=21), "Weryfikacja bieżącego wiersza OK", "Należy wypełnić wszystkie pola w bieżącym wierszu"))</f>
        <v>Weryfikacja bieżącego wiersza OK</v>
      </c>
    </row>
    <row r="8" spans="2:25" ht="29">
      <c r="B8" s="714" t="s">
        <v>651</v>
      </c>
      <c r="C8" s="703" t="s">
        <v>97</v>
      </c>
      <c r="D8" s="720">
        <v>0</v>
      </c>
      <c r="E8" s="737">
        <v>0</v>
      </c>
      <c r="F8" s="738">
        <v>0</v>
      </c>
      <c r="G8" s="720">
        <v>0</v>
      </c>
      <c r="H8" s="737">
        <v>0</v>
      </c>
      <c r="I8" s="738">
        <v>0</v>
      </c>
      <c r="J8" s="720">
        <v>0</v>
      </c>
      <c r="K8" s="737">
        <v>0</v>
      </c>
      <c r="L8" s="738">
        <v>0</v>
      </c>
      <c r="M8" s="720">
        <v>0</v>
      </c>
      <c r="N8" s="737">
        <v>0</v>
      </c>
      <c r="O8" s="738">
        <v>0</v>
      </c>
      <c r="P8" s="720">
        <v>0</v>
      </c>
      <c r="Q8" s="737">
        <v>0</v>
      </c>
      <c r="R8" s="738">
        <v>0</v>
      </c>
      <c r="S8" s="720">
        <v>0</v>
      </c>
      <c r="T8" s="737">
        <v>0</v>
      </c>
      <c r="U8" s="738">
        <v>0</v>
      </c>
      <c r="V8" s="720">
        <v>0</v>
      </c>
      <c r="W8" s="737">
        <v>0</v>
      </c>
      <c r="X8" s="738">
        <v>0</v>
      </c>
      <c r="Y8" s="43" t="str">
        <f t="shared" ref="Y8:Y16" si="0">IF(COUNTBLANK(D8:X8)=21,"",IF(AND(COUNTBLANK(D8:X8)=0,COUNT(D8:X8)=21), "Weryfikacja bieżącego wiersza OK", "Należy wypełnić wszystkie pola w bieżącym wierszu"))</f>
        <v>Weryfikacja bieżącego wiersza OK</v>
      </c>
    </row>
    <row r="9" spans="2:25">
      <c r="B9" s="714" t="s">
        <v>652</v>
      </c>
      <c r="C9" s="703" t="s">
        <v>99</v>
      </c>
      <c r="D9" s="720">
        <v>0</v>
      </c>
      <c r="E9" s="737">
        <v>0</v>
      </c>
      <c r="F9" s="738">
        <v>0</v>
      </c>
      <c r="G9" s="720">
        <v>0</v>
      </c>
      <c r="H9" s="737">
        <v>0</v>
      </c>
      <c r="I9" s="738">
        <v>0</v>
      </c>
      <c r="J9" s="720">
        <v>0</v>
      </c>
      <c r="K9" s="737">
        <v>0</v>
      </c>
      <c r="L9" s="738">
        <v>0</v>
      </c>
      <c r="M9" s="720">
        <v>0</v>
      </c>
      <c r="N9" s="737">
        <v>0</v>
      </c>
      <c r="O9" s="738">
        <v>0</v>
      </c>
      <c r="P9" s="720">
        <v>0</v>
      </c>
      <c r="Q9" s="737">
        <v>0</v>
      </c>
      <c r="R9" s="738">
        <v>0</v>
      </c>
      <c r="S9" s="720">
        <v>0</v>
      </c>
      <c r="T9" s="737">
        <v>0</v>
      </c>
      <c r="U9" s="738">
        <v>0</v>
      </c>
      <c r="V9" s="720">
        <v>0</v>
      </c>
      <c r="W9" s="737">
        <v>0</v>
      </c>
      <c r="X9" s="738">
        <v>0</v>
      </c>
      <c r="Y9" s="43" t="str">
        <f t="shared" si="0"/>
        <v>Weryfikacja bieżącego wiersza OK</v>
      </c>
    </row>
    <row r="10" spans="2:25">
      <c r="B10" s="714" t="s">
        <v>653</v>
      </c>
      <c r="C10" s="703" t="s">
        <v>98</v>
      </c>
      <c r="D10" s="720">
        <v>0</v>
      </c>
      <c r="E10" s="737">
        <v>0</v>
      </c>
      <c r="F10" s="738">
        <v>0</v>
      </c>
      <c r="G10" s="720">
        <v>0</v>
      </c>
      <c r="H10" s="737">
        <v>0</v>
      </c>
      <c r="I10" s="738">
        <v>0</v>
      </c>
      <c r="J10" s="720">
        <v>0</v>
      </c>
      <c r="K10" s="737">
        <v>0</v>
      </c>
      <c r="L10" s="738">
        <v>0</v>
      </c>
      <c r="M10" s="720">
        <v>0</v>
      </c>
      <c r="N10" s="737">
        <v>0</v>
      </c>
      <c r="O10" s="738">
        <v>0</v>
      </c>
      <c r="P10" s="720">
        <v>0</v>
      </c>
      <c r="Q10" s="737">
        <v>0</v>
      </c>
      <c r="R10" s="738">
        <v>0</v>
      </c>
      <c r="S10" s="720">
        <v>0</v>
      </c>
      <c r="T10" s="737">
        <v>0</v>
      </c>
      <c r="U10" s="738">
        <v>0</v>
      </c>
      <c r="V10" s="720">
        <v>0</v>
      </c>
      <c r="W10" s="737">
        <v>0</v>
      </c>
      <c r="X10" s="738">
        <v>0</v>
      </c>
      <c r="Y10" s="43" t="str">
        <f t="shared" si="0"/>
        <v>Weryfikacja bieżącego wiersza OK</v>
      </c>
    </row>
    <row r="11" spans="2:25">
      <c r="B11" s="714" t="s">
        <v>654</v>
      </c>
      <c r="C11" s="703" t="s">
        <v>137</v>
      </c>
      <c r="D11" s="720">
        <v>0</v>
      </c>
      <c r="E11" s="737">
        <v>0</v>
      </c>
      <c r="F11" s="738">
        <v>0</v>
      </c>
      <c r="G11" s="720">
        <v>0</v>
      </c>
      <c r="H11" s="737">
        <v>0</v>
      </c>
      <c r="I11" s="738">
        <v>0</v>
      </c>
      <c r="J11" s="720">
        <v>0</v>
      </c>
      <c r="K11" s="737">
        <v>0</v>
      </c>
      <c r="L11" s="738">
        <v>0</v>
      </c>
      <c r="M11" s="720">
        <v>0</v>
      </c>
      <c r="N11" s="737">
        <v>0</v>
      </c>
      <c r="O11" s="738">
        <v>0</v>
      </c>
      <c r="P11" s="720">
        <v>0</v>
      </c>
      <c r="Q11" s="737">
        <v>0</v>
      </c>
      <c r="R11" s="738">
        <v>0</v>
      </c>
      <c r="S11" s="720">
        <v>0</v>
      </c>
      <c r="T11" s="737">
        <v>0</v>
      </c>
      <c r="U11" s="738">
        <v>0</v>
      </c>
      <c r="V11" s="720">
        <v>0</v>
      </c>
      <c r="W11" s="737">
        <v>0</v>
      </c>
      <c r="X11" s="738">
        <v>0</v>
      </c>
      <c r="Y11" s="43" t="str">
        <f t="shared" si="0"/>
        <v>Weryfikacja bieżącego wiersza OK</v>
      </c>
    </row>
    <row r="12" spans="2:25" ht="43.5">
      <c r="B12" s="715" t="s">
        <v>655</v>
      </c>
      <c r="C12" s="367" t="s">
        <v>244</v>
      </c>
      <c r="D12" s="721">
        <v>0</v>
      </c>
      <c r="E12" s="739">
        <v>0</v>
      </c>
      <c r="F12" s="740">
        <v>0</v>
      </c>
      <c r="G12" s="721">
        <v>0</v>
      </c>
      <c r="H12" s="739">
        <v>0</v>
      </c>
      <c r="I12" s="740">
        <v>0</v>
      </c>
      <c r="J12" s="721">
        <v>0</v>
      </c>
      <c r="K12" s="739">
        <v>0</v>
      </c>
      <c r="L12" s="740">
        <v>0</v>
      </c>
      <c r="M12" s="721">
        <v>0</v>
      </c>
      <c r="N12" s="739">
        <v>0</v>
      </c>
      <c r="O12" s="740">
        <v>0</v>
      </c>
      <c r="P12" s="721">
        <v>0</v>
      </c>
      <c r="Q12" s="739">
        <v>0</v>
      </c>
      <c r="R12" s="740">
        <v>0</v>
      </c>
      <c r="S12" s="721">
        <v>0</v>
      </c>
      <c r="T12" s="739">
        <v>0</v>
      </c>
      <c r="U12" s="740">
        <v>0</v>
      </c>
      <c r="V12" s="721">
        <v>0</v>
      </c>
      <c r="W12" s="739">
        <v>0</v>
      </c>
      <c r="X12" s="740">
        <v>0</v>
      </c>
      <c r="Y12" s="43" t="str">
        <f t="shared" si="0"/>
        <v>Weryfikacja bieżącego wiersza OK</v>
      </c>
    </row>
    <row r="13" spans="2:25">
      <c r="B13" s="715" t="s">
        <v>656</v>
      </c>
      <c r="C13" s="703" t="s">
        <v>99</v>
      </c>
      <c r="D13" s="722">
        <v>0</v>
      </c>
      <c r="E13" s="741">
        <v>0</v>
      </c>
      <c r="F13" s="742">
        <v>0</v>
      </c>
      <c r="G13" s="722">
        <v>0</v>
      </c>
      <c r="H13" s="741">
        <v>0</v>
      </c>
      <c r="I13" s="742">
        <v>0</v>
      </c>
      <c r="J13" s="722">
        <v>0</v>
      </c>
      <c r="K13" s="741">
        <v>0</v>
      </c>
      <c r="L13" s="742">
        <v>0</v>
      </c>
      <c r="M13" s="722">
        <v>0</v>
      </c>
      <c r="N13" s="741">
        <v>0</v>
      </c>
      <c r="O13" s="742">
        <v>0</v>
      </c>
      <c r="P13" s="722">
        <v>0</v>
      </c>
      <c r="Q13" s="741">
        <v>0</v>
      </c>
      <c r="R13" s="742">
        <v>0</v>
      </c>
      <c r="S13" s="722">
        <v>0</v>
      </c>
      <c r="T13" s="741">
        <v>0</v>
      </c>
      <c r="U13" s="742">
        <v>0</v>
      </c>
      <c r="V13" s="722">
        <v>0</v>
      </c>
      <c r="W13" s="741">
        <v>0</v>
      </c>
      <c r="X13" s="742">
        <v>0</v>
      </c>
      <c r="Y13" s="43" t="str">
        <f t="shared" si="0"/>
        <v>Weryfikacja bieżącego wiersza OK</v>
      </c>
    </row>
    <row r="14" spans="2:25">
      <c r="B14" s="715" t="s">
        <v>657</v>
      </c>
      <c r="C14" s="703" t="s">
        <v>98</v>
      </c>
      <c r="D14" s="722">
        <v>0</v>
      </c>
      <c r="E14" s="741">
        <v>0</v>
      </c>
      <c r="F14" s="742">
        <v>0</v>
      </c>
      <c r="G14" s="722">
        <v>0</v>
      </c>
      <c r="H14" s="741">
        <v>0</v>
      </c>
      <c r="I14" s="742">
        <v>0</v>
      </c>
      <c r="J14" s="722">
        <v>0</v>
      </c>
      <c r="K14" s="741">
        <v>0</v>
      </c>
      <c r="L14" s="742">
        <v>0</v>
      </c>
      <c r="M14" s="722">
        <v>0</v>
      </c>
      <c r="N14" s="741">
        <v>0</v>
      </c>
      <c r="O14" s="742">
        <v>0</v>
      </c>
      <c r="P14" s="722">
        <v>0</v>
      </c>
      <c r="Q14" s="741">
        <v>0</v>
      </c>
      <c r="R14" s="742">
        <v>0</v>
      </c>
      <c r="S14" s="722">
        <v>0</v>
      </c>
      <c r="T14" s="741">
        <v>0</v>
      </c>
      <c r="U14" s="742">
        <v>0</v>
      </c>
      <c r="V14" s="722">
        <v>0</v>
      </c>
      <c r="W14" s="741">
        <v>0</v>
      </c>
      <c r="X14" s="742">
        <v>0</v>
      </c>
      <c r="Y14" s="43" t="str">
        <f t="shared" si="0"/>
        <v>Weryfikacja bieżącego wiersza OK</v>
      </c>
    </row>
    <row r="15" spans="2:25" ht="15" thickBot="1">
      <c r="B15" s="715" t="s">
        <v>658</v>
      </c>
      <c r="C15" s="703" t="s">
        <v>24</v>
      </c>
      <c r="D15" s="722">
        <v>0</v>
      </c>
      <c r="E15" s="741">
        <v>0</v>
      </c>
      <c r="F15" s="742">
        <v>0</v>
      </c>
      <c r="G15" s="722">
        <v>0</v>
      </c>
      <c r="H15" s="741">
        <v>0</v>
      </c>
      <c r="I15" s="742">
        <v>0</v>
      </c>
      <c r="J15" s="722">
        <v>0</v>
      </c>
      <c r="K15" s="741">
        <v>0</v>
      </c>
      <c r="L15" s="742">
        <v>0</v>
      </c>
      <c r="M15" s="722">
        <v>0</v>
      </c>
      <c r="N15" s="741">
        <v>0</v>
      </c>
      <c r="O15" s="742">
        <v>0</v>
      </c>
      <c r="P15" s="722">
        <v>0</v>
      </c>
      <c r="Q15" s="741">
        <v>0</v>
      </c>
      <c r="R15" s="742">
        <v>0</v>
      </c>
      <c r="S15" s="722">
        <v>0</v>
      </c>
      <c r="T15" s="741">
        <v>0</v>
      </c>
      <c r="U15" s="742">
        <v>0</v>
      </c>
      <c r="V15" s="722">
        <v>0</v>
      </c>
      <c r="W15" s="741">
        <v>0</v>
      </c>
      <c r="X15" s="742">
        <v>0</v>
      </c>
      <c r="Y15" s="43" t="str">
        <f t="shared" si="0"/>
        <v>Weryfikacja bieżącego wiersza OK</v>
      </c>
    </row>
    <row r="16" spans="2:25" ht="15" thickBot="1">
      <c r="B16" s="717" t="s">
        <v>659</v>
      </c>
      <c r="C16" s="195" t="s">
        <v>52</v>
      </c>
      <c r="D16" s="723">
        <v>0</v>
      </c>
      <c r="E16" s="743">
        <v>0</v>
      </c>
      <c r="F16" s="744">
        <v>0</v>
      </c>
      <c r="G16" s="723">
        <v>0</v>
      </c>
      <c r="H16" s="743">
        <v>0</v>
      </c>
      <c r="I16" s="744">
        <v>0</v>
      </c>
      <c r="J16" s="723">
        <v>0</v>
      </c>
      <c r="K16" s="743">
        <v>0</v>
      </c>
      <c r="L16" s="744">
        <v>0</v>
      </c>
      <c r="M16" s="723">
        <v>0</v>
      </c>
      <c r="N16" s="743">
        <v>0</v>
      </c>
      <c r="O16" s="744">
        <v>0</v>
      </c>
      <c r="P16" s="723">
        <v>0</v>
      </c>
      <c r="Q16" s="743">
        <v>0</v>
      </c>
      <c r="R16" s="744">
        <v>0</v>
      </c>
      <c r="S16" s="723">
        <v>0</v>
      </c>
      <c r="T16" s="743">
        <v>0</v>
      </c>
      <c r="U16" s="744">
        <v>0</v>
      </c>
      <c r="V16" s="723">
        <v>0</v>
      </c>
      <c r="W16" s="743">
        <v>0</v>
      </c>
      <c r="X16" s="744">
        <v>0</v>
      </c>
      <c r="Y16" s="43" t="str">
        <f t="shared" si="0"/>
        <v>Weryfikacja bieżącego wiersza OK</v>
      </c>
    </row>
    <row r="19" spans="3:24">
      <c r="C19" s="674"/>
    </row>
    <row r="20" spans="3:24">
      <c r="C20" s="117" t="s">
        <v>1758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3:24">
      <c r="C21" s="38" t="s">
        <v>650</v>
      </c>
      <c r="D21" s="62" t="str">
        <f>IF(D7="","",IF(ROUND(SUM(D8:D11),2)=ROUND(D7,2),"OK","Błąd sumy częściowej"))</f>
        <v>OK</v>
      </c>
      <c r="E21" s="62" t="str">
        <f t="shared" ref="E21:X21" si="1">IF(E7="","",IF(ROUND(SUM(E8:E11),2)=ROUND(E7,2),"OK","Błąd sumy częściowej"))</f>
        <v>OK</v>
      </c>
      <c r="F21" s="62" t="str">
        <f t="shared" si="1"/>
        <v>OK</v>
      </c>
      <c r="G21" s="62" t="str">
        <f t="shared" si="1"/>
        <v>OK</v>
      </c>
      <c r="H21" s="62" t="str">
        <f t="shared" si="1"/>
        <v>OK</v>
      </c>
      <c r="I21" s="62" t="str">
        <f t="shared" si="1"/>
        <v>OK</v>
      </c>
      <c r="J21" s="62" t="str">
        <f t="shared" si="1"/>
        <v>OK</v>
      </c>
      <c r="K21" s="62" t="str">
        <f t="shared" si="1"/>
        <v>OK</v>
      </c>
      <c r="L21" s="62" t="str">
        <f t="shared" si="1"/>
        <v>OK</v>
      </c>
      <c r="M21" s="62" t="str">
        <f t="shared" si="1"/>
        <v>OK</v>
      </c>
      <c r="N21" s="62" t="str">
        <f t="shared" si="1"/>
        <v>OK</v>
      </c>
      <c r="O21" s="62" t="str">
        <f t="shared" si="1"/>
        <v>OK</v>
      </c>
      <c r="P21" s="62" t="str">
        <f t="shared" si="1"/>
        <v>OK</v>
      </c>
      <c r="Q21" s="62" t="str">
        <f t="shared" si="1"/>
        <v>OK</v>
      </c>
      <c r="R21" s="62" t="str">
        <f t="shared" si="1"/>
        <v>OK</v>
      </c>
      <c r="S21" s="62" t="str">
        <f t="shared" si="1"/>
        <v>OK</v>
      </c>
      <c r="T21" s="62" t="str">
        <f t="shared" si="1"/>
        <v>OK</v>
      </c>
      <c r="U21" s="62" t="str">
        <f t="shared" si="1"/>
        <v>OK</v>
      </c>
      <c r="V21" s="62" t="str">
        <f t="shared" si="1"/>
        <v>OK</v>
      </c>
      <c r="W21" s="62" t="str">
        <f t="shared" si="1"/>
        <v>OK</v>
      </c>
      <c r="X21" s="62" t="str">
        <f t="shared" si="1"/>
        <v>OK</v>
      </c>
    </row>
    <row r="22" spans="3:24">
      <c r="C22" s="38" t="s">
        <v>655</v>
      </c>
      <c r="D22" s="62" t="str">
        <f>IF(D12="","",IF(ROUND(SUM(D13:D15),2)=ROUND(D12,2),"OK","Błąd sumy częściowej"))</f>
        <v>OK</v>
      </c>
      <c r="E22" s="62" t="str">
        <f t="shared" ref="E22:X22" si="2">IF(E12="","",IF(ROUND(SUM(E13:E15),2)=ROUND(E12,2),"OK","Błąd sumy częściowej"))</f>
        <v>OK</v>
      </c>
      <c r="F22" s="62" t="str">
        <f t="shared" si="2"/>
        <v>OK</v>
      </c>
      <c r="G22" s="62" t="str">
        <f t="shared" si="2"/>
        <v>OK</v>
      </c>
      <c r="H22" s="62" t="str">
        <f t="shared" si="2"/>
        <v>OK</v>
      </c>
      <c r="I22" s="62" t="str">
        <f t="shared" si="2"/>
        <v>OK</v>
      </c>
      <c r="J22" s="62" t="str">
        <f t="shared" si="2"/>
        <v>OK</v>
      </c>
      <c r="K22" s="62" t="str">
        <f t="shared" si="2"/>
        <v>OK</v>
      </c>
      <c r="L22" s="62" t="str">
        <f t="shared" si="2"/>
        <v>OK</v>
      </c>
      <c r="M22" s="62" t="str">
        <f t="shared" si="2"/>
        <v>OK</v>
      </c>
      <c r="N22" s="62" t="str">
        <f t="shared" si="2"/>
        <v>OK</v>
      </c>
      <c r="O22" s="62" t="str">
        <f t="shared" si="2"/>
        <v>OK</v>
      </c>
      <c r="P22" s="62" t="str">
        <f t="shared" si="2"/>
        <v>OK</v>
      </c>
      <c r="Q22" s="62" t="str">
        <f t="shared" si="2"/>
        <v>OK</v>
      </c>
      <c r="R22" s="62" t="str">
        <f t="shared" si="2"/>
        <v>OK</v>
      </c>
      <c r="S22" s="62" t="str">
        <f t="shared" si="2"/>
        <v>OK</v>
      </c>
      <c r="T22" s="62" t="str">
        <f t="shared" si="2"/>
        <v>OK</v>
      </c>
      <c r="U22" s="62" t="str">
        <f t="shared" si="2"/>
        <v>OK</v>
      </c>
      <c r="V22" s="62" t="str">
        <f t="shared" si="2"/>
        <v>OK</v>
      </c>
      <c r="W22" s="62" t="str">
        <f t="shared" si="2"/>
        <v>OK</v>
      </c>
      <c r="X22" s="62" t="str">
        <f t="shared" si="2"/>
        <v>OK</v>
      </c>
    </row>
    <row r="23" spans="3:24">
      <c r="C23" s="38" t="s">
        <v>659</v>
      </c>
      <c r="D23" s="62" t="str">
        <f>IF(D16="","",IF(ROUND(SUM(D7+D12),2)=ROUND(D16,2),"OK","Błąd sumy częściowej"))</f>
        <v>OK</v>
      </c>
      <c r="E23" s="62" t="str">
        <f t="shared" ref="E23:X23" si="3">IF(E16="","",IF(ROUND(SUM(E7+E12),2)=ROUND(E16,2),"OK","Błąd sumy częściowej"))</f>
        <v>OK</v>
      </c>
      <c r="F23" s="62" t="str">
        <f t="shared" si="3"/>
        <v>OK</v>
      </c>
      <c r="G23" s="62" t="str">
        <f t="shared" si="3"/>
        <v>OK</v>
      </c>
      <c r="H23" s="62" t="str">
        <f t="shared" si="3"/>
        <v>OK</v>
      </c>
      <c r="I23" s="62" t="str">
        <f t="shared" si="3"/>
        <v>OK</v>
      </c>
      <c r="J23" s="62" t="str">
        <f t="shared" si="3"/>
        <v>OK</v>
      </c>
      <c r="K23" s="62" t="str">
        <f t="shared" si="3"/>
        <v>OK</v>
      </c>
      <c r="L23" s="62" t="str">
        <f t="shared" si="3"/>
        <v>OK</v>
      </c>
      <c r="M23" s="62" t="str">
        <f t="shared" si="3"/>
        <v>OK</v>
      </c>
      <c r="N23" s="62" t="str">
        <f t="shared" si="3"/>
        <v>OK</v>
      </c>
      <c r="O23" s="62" t="str">
        <f t="shared" si="3"/>
        <v>OK</v>
      </c>
      <c r="P23" s="62" t="str">
        <f t="shared" si="3"/>
        <v>OK</v>
      </c>
      <c r="Q23" s="62" t="str">
        <f t="shared" si="3"/>
        <v>OK</v>
      </c>
      <c r="R23" s="62" t="str">
        <f t="shared" si="3"/>
        <v>OK</v>
      </c>
      <c r="S23" s="62" t="str">
        <f t="shared" si="3"/>
        <v>OK</v>
      </c>
      <c r="T23" s="62" t="str">
        <f t="shared" si="3"/>
        <v>OK</v>
      </c>
      <c r="U23" s="62" t="str">
        <f t="shared" si="3"/>
        <v>OK</v>
      </c>
      <c r="V23" s="62" t="str">
        <f t="shared" si="3"/>
        <v>OK</v>
      </c>
      <c r="W23" s="62" t="str">
        <f t="shared" si="3"/>
        <v>OK</v>
      </c>
      <c r="X23" s="62" t="str">
        <f t="shared" si="3"/>
        <v>OK</v>
      </c>
    </row>
    <row r="24" spans="3:24">
      <c r="C24" s="43" t="s">
        <v>1759</v>
      </c>
      <c r="D24" s="62" t="str">
        <f>IF(COUNTBLANK(Y7:Y16)=10,"",IF(AND(COUNTIF(Y7:Y16,"Weryfikacja bieżącego wiersza OK")=10,COUNTIF(D21:X23,"OK")=63),"Arkusz jest zwalidowany poprawnie","Arkusz jest niepoprawny"))</f>
        <v>Arkusz jest zwalidowany poprawnie</v>
      </c>
    </row>
  </sheetData>
  <sheetProtection algorithmName="SHA-512" hashValue="idkmsT9bmAmU7fvp4loLRiQa0v6VaIdbZMalja73+emb7J06xDA64ZRmX4l+aT1Qt2RXu8TvSPBdpXWk6NBfjw==" saltValue="rhtOu3PDFC6Z9QSHvl+Pbw==" spinCount="100000" sheet="1" objects="1" scenarios="1"/>
  <mergeCells count="8">
    <mergeCell ref="S4:U4"/>
    <mergeCell ref="V4:X4"/>
    <mergeCell ref="M4:O4"/>
    <mergeCell ref="B4:C6"/>
    <mergeCell ref="D4:F4"/>
    <mergeCell ref="G4:I4"/>
    <mergeCell ref="J4:L4"/>
    <mergeCell ref="P4:R4"/>
  </mergeCells>
  <conditionalFormatting sqref="Y7">
    <cfRule type="containsText" dxfId="96" priority="7" operator="containsText" text="Należy">
      <formula>NOT(ISERROR(SEARCH("Należy",Y7)))</formula>
    </cfRule>
    <cfRule type="containsText" dxfId="95" priority="8" operator="containsText" text="Weryfikacja bieżącego wiersza OK">
      <formula>NOT(ISERROR(SEARCH("Weryfikacja bieżącego wiersza OK",Y7)))</formula>
    </cfRule>
  </conditionalFormatting>
  <conditionalFormatting sqref="Y8:Y16">
    <cfRule type="containsText" dxfId="94" priority="5" operator="containsText" text="Należy">
      <formula>NOT(ISERROR(SEARCH("Należy",Y8)))</formula>
    </cfRule>
    <cfRule type="containsText" dxfId="93" priority="6" operator="containsText" text="Weryfikacja bieżącego wiersza OK">
      <formula>NOT(ISERROR(SEARCH("Weryfikacja bieżącego wiersza OK",Y8)))</formula>
    </cfRule>
  </conditionalFormatting>
  <conditionalFormatting sqref="D21:X21">
    <cfRule type="containsText" dxfId="92" priority="4" operator="containsText" text="OK">
      <formula>NOT(ISERROR(SEARCH("OK",D21)))</formula>
    </cfRule>
  </conditionalFormatting>
  <conditionalFormatting sqref="D22:X22">
    <cfRule type="containsText" dxfId="91" priority="3" operator="containsText" text="OK">
      <formula>NOT(ISERROR(SEARCH("OK",D22)))</formula>
    </cfRule>
  </conditionalFormatting>
  <conditionalFormatting sqref="D23:X23">
    <cfRule type="containsText" dxfId="90" priority="2" operator="containsText" text="OK">
      <formula>NOT(ISERROR(SEARCH("OK",D23)))</formula>
    </cfRule>
  </conditionalFormatting>
  <conditionalFormatting sqref="D24">
    <cfRule type="containsText" dxfId="89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A1:I74"/>
  <sheetViews>
    <sheetView zoomScaleNormal="100" zoomScaleSheetLayoutView="100" workbookViewId="0">
      <selection activeCell="D6" sqref="D6:D33"/>
    </sheetView>
  </sheetViews>
  <sheetFormatPr defaultColWidth="9.1796875" defaultRowHeight="12.5"/>
  <cols>
    <col min="1" max="1" width="9.26953125" style="63" customWidth="1"/>
    <col min="2" max="2" width="10.54296875" style="82" customWidth="1"/>
    <col min="3" max="3" width="56.81640625" style="63" customWidth="1"/>
    <col min="4" max="4" width="18.81640625" style="83" customWidth="1"/>
    <col min="5" max="5" width="25.81640625" style="63" customWidth="1"/>
    <col min="6" max="7" width="9.1796875" style="63"/>
    <col min="8" max="8" width="37.1796875" style="63" customWidth="1"/>
    <col min="9" max="16384" width="9.1796875" style="63"/>
  </cols>
  <sheetData>
    <row r="1" spans="1:7" ht="14.5">
      <c r="B1" s="39" t="s">
        <v>8</v>
      </c>
      <c r="D1" s="64"/>
      <c r="E1" s="61"/>
      <c r="F1" s="61"/>
    </row>
    <row r="2" spans="1:7" ht="14.5">
      <c r="A2" s="61"/>
      <c r="B2" s="65" t="s">
        <v>261</v>
      </c>
      <c r="C2" s="61"/>
      <c r="D2" s="64"/>
      <c r="E2" s="61"/>
      <c r="F2" s="61"/>
    </row>
    <row r="3" spans="1:7" ht="15" thickBot="1">
      <c r="A3" s="61"/>
      <c r="B3" s="66"/>
      <c r="C3" s="61"/>
      <c r="D3" s="64"/>
      <c r="E3" s="61"/>
      <c r="F3" s="61"/>
    </row>
    <row r="4" spans="1:7" ht="15" thickBot="1">
      <c r="A4" s="61"/>
      <c r="B4" s="1123"/>
      <c r="C4" s="1124"/>
      <c r="D4" s="45" t="s">
        <v>12</v>
      </c>
      <c r="E4" s="61"/>
      <c r="F4" s="61"/>
    </row>
    <row r="5" spans="1:7" ht="15.75" customHeight="1" thickBot="1">
      <c r="A5" s="61"/>
      <c r="B5" s="1125"/>
      <c r="C5" s="1126"/>
      <c r="D5" s="67" t="s">
        <v>777</v>
      </c>
      <c r="E5" s="61"/>
    </row>
    <row r="6" spans="1:7" ht="15.75" customHeight="1">
      <c r="A6" s="61"/>
      <c r="B6" s="68" t="s">
        <v>262</v>
      </c>
      <c r="C6" s="69" t="s">
        <v>816</v>
      </c>
      <c r="D6" s="84">
        <v>0</v>
      </c>
      <c r="E6" s="15" t="str">
        <f t="shared" ref="E6:E33" si="0">IF(ISBLANK(D6),"",IF(ISNUMBER(D6),"Weryfikacja wiersza OK","Wartość w kolumnie a musi być liczbą"))</f>
        <v>Weryfikacja wiersza OK</v>
      </c>
      <c r="G6" s="43"/>
    </row>
    <row r="7" spans="1:7" ht="15.75" customHeight="1">
      <c r="A7" s="61"/>
      <c r="B7" s="70" t="s">
        <v>263</v>
      </c>
      <c r="C7" s="71" t="s">
        <v>13</v>
      </c>
      <c r="D7" s="85">
        <v>0</v>
      </c>
      <c r="E7" s="15" t="str">
        <f t="shared" si="0"/>
        <v>Weryfikacja wiersza OK</v>
      </c>
      <c r="G7" s="43"/>
    </row>
    <row r="8" spans="1:7" ht="15.75" customHeight="1">
      <c r="A8" s="61"/>
      <c r="B8" s="72" t="s">
        <v>264</v>
      </c>
      <c r="C8" s="73" t="s">
        <v>37</v>
      </c>
      <c r="D8" s="86">
        <v>0</v>
      </c>
      <c r="E8" s="15" t="str">
        <f t="shared" si="0"/>
        <v>Weryfikacja wiersza OK</v>
      </c>
      <c r="F8" s="61"/>
    </row>
    <row r="9" spans="1:7" ht="14.5">
      <c r="A9" s="61"/>
      <c r="B9" s="72" t="s">
        <v>265</v>
      </c>
      <c r="C9" s="73" t="s">
        <v>817</v>
      </c>
      <c r="D9" s="86">
        <v>0</v>
      </c>
      <c r="E9" s="15" t="str">
        <f t="shared" si="0"/>
        <v>Weryfikacja wiersza OK</v>
      </c>
      <c r="F9" s="61"/>
    </row>
    <row r="10" spans="1:7" ht="33" customHeight="1">
      <c r="A10" s="61"/>
      <c r="B10" s="74" t="s">
        <v>266</v>
      </c>
      <c r="C10" s="75" t="s">
        <v>980</v>
      </c>
      <c r="D10" s="87">
        <v>0</v>
      </c>
      <c r="E10" s="15" t="str">
        <f t="shared" si="0"/>
        <v>Weryfikacja wiersza OK</v>
      </c>
      <c r="F10" s="61"/>
    </row>
    <row r="11" spans="1:7" ht="15.75" customHeight="1">
      <c r="A11" s="61"/>
      <c r="B11" s="74" t="s">
        <v>267</v>
      </c>
      <c r="C11" s="76" t="s">
        <v>15</v>
      </c>
      <c r="D11" s="85">
        <v>0</v>
      </c>
      <c r="E11" s="15" t="str">
        <f t="shared" si="0"/>
        <v>Weryfikacja wiersza OK</v>
      </c>
      <c r="F11" s="61"/>
    </row>
    <row r="12" spans="1:7" ht="15.75" customHeight="1">
      <c r="A12" s="61"/>
      <c r="B12" s="74" t="s">
        <v>268</v>
      </c>
      <c r="C12" s="76" t="s">
        <v>16</v>
      </c>
      <c r="D12" s="85">
        <v>0</v>
      </c>
      <c r="E12" s="15" t="str">
        <f t="shared" si="0"/>
        <v>Weryfikacja wiersza OK</v>
      </c>
      <c r="F12" s="61"/>
    </row>
    <row r="13" spans="1:7" ht="15.75" customHeight="1">
      <c r="A13" s="61"/>
      <c r="B13" s="74" t="s">
        <v>269</v>
      </c>
      <c r="C13" s="71" t="s">
        <v>36</v>
      </c>
      <c r="D13" s="85">
        <v>0</v>
      </c>
      <c r="E13" s="15" t="str">
        <f t="shared" si="0"/>
        <v>Weryfikacja wiersza OK</v>
      </c>
      <c r="F13" s="61"/>
    </row>
    <row r="14" spans="1:7" ht="15.75" customHeight="1">
      <c r="A14" s="61"/>
      <c r="B14" s="74" t="s">
        <v>270</v>
      </c>
      <c r="C14" s="76" t="s">
        <v>35</v>
      </c>
      <c r="D14" s="85">
        <v>0</v>
      </c>
      <c r="E14" s="15" t="str">
        <f t="shared" si="0"/>
        <v>Weryfikacja wiersza OK</v>
      </c>
      <c r="F14" s="61"/>
    </row>
    <row r="15" spans="1:7" ht="15.75" customHeight="1">
      <c r="A15" s="61"/>
      <c r="B15" s="74" t="s">
        <v>271</v>
      </c>
      <c r="C15" s="77" t="s">
        <v>17</v>
      </c>
      <c r="D15" s="87">
        <v>0</v>
      </c>
      <c r="E15" s="15" t="str">
        <f t="shared" si="0"/>
        <v>Weryfikacja wiersza OK</v>
      </c>
      <c r="F15" s="61"/>
    </row>
    <row r="16" spans="1:7" ht="15.75" customHeight="1">
      <c r="A16" s="61"/>
      <c r="B16" s="74" t="s">
        <v>272</v>
      </c>
      <c r="C16" s="76" t="s">
        <v>15</v>
      </c>
      <c r="D16" s="85">
        <v>0</v>
      </c>
      <c r="E16" s="15" t="str">
        <f t="shared" si="0"/>
        <v>Weryfikacja wiersza OK</v>
      </c>
      <c r="F16" s="61"/>
    </row>
    <row r="17" spans="1:6" ht="15.75" customHeight="1">
      <c r="A17" s="61"/>
      <c r="B17" s="74" t="s">
        <v>273</v>
      </c>
      <c r="C17" s="76" t="s">
        <v>16</v>
      </c>
      <c r="D17" s="85">
        <v>0</v>
      </c>
      <c r="E17" s="15" t="str">
        <f t="shared" si="0"/>
        <v>Weryfikacja wiersza OK</v>
      </c>
      <c r="F17" s="61"/>
    </row>
    <row r="18" spans="1:6" ht="15.75" customHeight="1">
      <c r="A18" s="61"/>
      <c r="B18" s="74" t="s">
        <v>274</v>
      </c>
      <c r="C18" s="76" t="s">
        <v>36</v>
      </c>
      <c r="D18" s="85">
        <v>0</v>
      </c>
      <c r="E18" s="15" t="str">
        <f t="shared" si="0"/>
        <v>Weryfikacja wiersza OK</v>
      </c>
      <c r="F18" s="61"/>
    </row>
    <row r="19" spans="1:6" ht="15.75" customHeight="1">
      <c r="A19" s="61"/>
      <c r="B19" s="74" t="s">
        <v>275</v>
      </c>
      <c r="C19" s="77" t="s">
        <v>39</v>
      </c>
      <c r="D19" s="87">
        <v>0</v>
      </c>
      <c r="E19" s="15" t="str">
        <f t="shared" si="0"/>
        <v>Weryfikacja wiersza OK</v>
      </c>
      <c r="F19" s="61"/>
    </row>
    <row r="20" spans="1:6" ht="15.75" customHeight="1">
      <c r="A20" s="61"/>
      <c r="B20" s="74" t="s">
        <v>276</v>
      </c>
      <c r="C20" s="76" t="s">
        <v>16</v>
      </c>
      <c r="D20" s="85">
        <v>0</v>
      </c>
      <c r="E20" s="15" t="str">
        <f t="shared" si="0"/>
        <v>Weryfikacja wiersza OK</v>
      </c>
      <c r="F20" s="61"/>
    </row>
    <row r="21" spans="1:6" ht="15.75" customHeight="1">
      <c r="A21" s="61"/>
      <c r="B21" s="74" t="s">
        <v>277</v>
      </c>
      <c r="C21" s="76" t="s">
        <v>36</v>
      </c>
      <c r="D21" s="85">
        <v>0</v>
      </c>
      <c r="E21" s="15" t="str">
        <f t="shared" si="0"/>
        <v>Weryfikacja wiersza OK</v>
      </c>
      <c r="F21" s="61"/>
    </row>
    <row r="22" spans="1:6" ht="20.25" customHeight="1">
      <c r="A22" s="61"/>
      <c r="B22" s="74" t="s">
        <v>278</v>
      </c>
      <c r="C22" s="77" t="s">
        <v>38</v>
      </c>
      <c r="D22" s="87">
        <v>0</v>
      </c>
      <c r="E22" s="15" t="str">
        <f t="shared" si="0"/>
        <v>Weryfikacja wiersza OK</v>
      </c>
      <c r="F22" s="61"/>
    </row>
    <row r="23" spans="1:6" ht="15.75" customHeight="1">
      <c r="A23" s="61"/>
      <c r="B23" s="74" t="s">
        <v>279</v>
      </c>
      <c r="C23" s="76" t="s">
        <v>16</v>
      </c>
      <c r="D23" s="85">
        <v>0</v>
      </c>
      <c r="E23" s="15" t="str">
        <f t="shared" si="0"/>
        <v>Weryfikacja wiersza OK</v>
      </c>
      <c r="F23" s="61"/>
    </row>
    <row r="24" spans="1:6" ht="15.75" customHeight="1">
      <c r="A24" s="61"/>
      <c r="B24" s="74" t="s">
        <v>280</v>
      </c>
      <c r="C24" s="76" t="s">
        <v>36</v>
      </c>
      <c r="D24" s="85">
        <v>0</v>
      </c>
      <c r="E24" s="15" t="str">
        <f t="shared" si="0"/>
        <v>Weryfikacja wiersza OK</v>
      </c>
      <c r="F24" s="61"/>
    </row>
    <row r="25" spans="1:6" ht="15.75" customHeight="1">
      <c r="A25" s="61"/>
      <c r="B25" s="74" t="s">
        <v>281</v>
      </c>
      <c r="C25" s="77" t="s">
        <v>18</v>
      </c>
      <c r="D25" s="87">
        <v>0</v>
      </c>
      <c r="E25" s="15" t="str">
        <f t="shared" si="0"/>
        <v>Weryfikacja wiersza OK</v>
      </c>
      <c r="F25" s="61"/>
    </row>
    <row r="26" spans="1:6" ht="15.75" customHeight="1">
      <c r="A26" s="61"/>
      <c r="B26" s="74" t="s">
        <v>282</v>
      </c>
      <c r="C26" s="77" t="s">
        <v>19</v>
      </c>
      <c r="D26" s="87">
        <v>0</v>
      </c>
      <c r="E26" s="15" t="str">
        <f t="shared" si="0"/>
        <v>Weryfikacja wiersza OK</v>
      </c>
      <c r="F26" s="61"/>
    </row>
    <row r="27" spans="1:6" ht="15.75" customHeight="1">
      <c r="A27" s="61"/>
      <c r="B27" s="74" t="s">
        <v>283</v>
      </c>
      <c r="C27" s="77" t="s">
        <v>120</v>
      </c>
      <c r="D27" s="87">
        <v>0</v>
      </c>
      <c r="E27" s="15" t="str">
        <f t="shared" si="0"/>
        <v>Weryfikacja wiersza OK</v>
      </c>
      <c r="F27" s="61"/>
    </row>
    <row r="28" spans="1:6" ht="15.75" customHeight="1">
      <c r="A28" s="61"/>
      <c r="B28" s="74" t="s">
        <v>284</v>
      </c>
      <c r="C28" s="77" t="s">
        <v>181</v>
      </c>
      <c r="D28" s="87">
        <v>0</v>
      </c>
      <c r="E28" s="15" t="str">
        <f t="shared" si="0"/>
        <v>Weryfikacja wiersza OK</v>
      </c>
      <c r="F28" s="61"/>
    </row>
    <row r="29" spans="1:6" ht="15.75" customHeight="1">
      <c r="A29" s="61"/>
      <c r="B29" s="74" t="s">
        <v>285</v>
      </c>
      <c r="C29" s="76" t="s">
        <v>182</v>
      </c>
      <c r="D29" s="85">
        <v>0</v>
      </c>
      <c r="E29" s="15" t="str">
        <f t="shared" si="0"/>
        <v>Weryfikacja wiersza OK</v>
      </c>
      <c r="F29" s="61"/>
    </row>
    <row r="30" spans="1:6" ht="15.75" customHeight="1">
      <c r="A30" s="61"/>
      <c r="B30" s="74" t="s">
        <v>286</v>
      </c>
      <c r="C30" s="76" t="s">
        <v>1387</v>
      </c>
      <c r="D30" s="85">
        <v>0</v>
      </c>
      <c r="E30" s="15" t="str">
        <f t="shared" si="0"/>
        <v>Weryfikacja wiersza OK</v>
      </c>
      <c r="F30" s="61"/>
    </row>
    <row r="31" spans="1:6" ht="15.75" customHeight="1">
      <c r="A31" s="61"/>
      <c r="B31" s="74" t="s">
        <v>287</v>
      </c>
      <c r="C31" s="77" t="s">
        <v>21</v>
      </c>
      <c r="D31" s="87">
        <v>0</v>
      </c>
      <c r="E31" s="15" t="str">
        <f t="shared" si="0"/>
        <v>Weryfikacja wiersza OK</v>
      </c>
      <c r="F31" s="61"/>
    </row>
    <row r="32" spans="1:6" ht="15.75" customHeight="1" thickBot="1">
      <c r="A32" s="61"/>
      <c r="B32" s="72" t="s">
        <v>288</v>
      </c>
      <c r="C32" s="78" t="s">
        <v>20</v>
      </c>
      <c r="D32" s="88">
        <v>0</v>
      </c>
      <c r="E32" s="15" t="str">
        <f t="shared" si="0"/>
        <v>Weryfikacja wiersza OK</v>
      </c>
      <c r="F32" s="61"/>
    </row>
    <row r="33" spans="1:6" ht="15.75" customHeight="1" thickBot="1">
      <c r="A33" s="61"/>
      <c r="B33" s="79" t="s">
        <v>289</v>
      </c>
      <c r="C33" s="80" t="s">
        <v>22</v>
      </c>
      <c r="D33" s="89">
        <v>0</v>
      </c>
      <c r="E33" s="15" t="str">
        <f t="shared" si="0"/>
        <v>Weryfikacja wiersza OK</v>
      </c>
      <c r="F33" s="61"/>
    </row>
    <row r="34" spans="1:6" ht="14.5">
      <c r="A34" s="61"/>
      <c r="B34" s="66"/>
      <c r="C34" s="61"/>
      <c r="D34" s="64"/>
      <c r="E34" s="61"/>
      <c r="F34" s="61"/>
    </row>
    <row r="35" spans="1:6" ht="14.5">
      <c r="A35" s="61"/>
      <c r="B35" s="63"/>
      <c r="C35" s="61" t="s">
        <v>1758</v>
      </c>
      <c r="D35" s="61"/>
      <c r="E35" s="61"/>
      <c r="F35" s="61"/>
    </row>
    <row r="36" spans="1:6" ht="14.5">
      <c r="A36" s="61"/>
      <c r="B36" s="63"/>
      <c r="C36" s="61" t="s">
        <v>262</v>
      </c>
      <c r="D36" s="62" t="str">
        <f>IF(D6="","",IF(ROUND(SUM(D7:D9),2)=ROUND(BA01.1._A,2),"OK","Błąd sumy częściowej"))</f>
        <v>OK</v>
      </c>
      <c r="E36" s="61"/>
      <c r="F36" s="61"/>
    </row>
    <row r="37" spans="1:6" ht="14.5">
      <c r="A37" s="61"/>
      <c r="B37" s="63"/>
      <c r="C37" s="61" t="s">
        <v>266</v>
      </c>
      <c r="D37" s="62" t="str">
        <f>IF(D10="","",IF(ROUND(SUM(D11:D14),2)=ROUND(D10,2),"OK","Błąd sumy częściowej"))</f>
        <v>OK</v>
      </c>
      <c r="E37" s="61"/>
      <c r="F37" s="61"/>
    </row>
    <row r="38" spans="1:6" ht="15.75" customHeight="1">
      <c r="A38" s="61"/>
      <c r="B38" s="63"/>
      <c r="C38" s="61" t="s">
        <v>271</v>
      </c>
      <c r="D38" s="62" t="str">
        <f>IF(D15="","",IF(ROUND(SUM(D16:D18),2)=ROUND(D15,2),"OK","Błąd sumy częściowej"))</f>
        <v>OK</v>
      </c>
      <c r="E38" s="61"/>
      <c r="F38" s="61"/>
    </row>
    <row r="39" spans="1:6" ht="15.75" customHeight="1">
      <c r="A39" s="61"/>
      <c r="B39" s="63"/>
      <c r="C39" s="61" t="s">
        <v>275</v>
      </c>
      <c r="D39" s="62" t="str">
        <f>IF(D19="","",IF(ROUND(SUM(D20:D21),2)=ROUND(D19,2),"OK","Błąd sumy częściowej"))</f>
        <v>OK</v>
      </c>
      <c r="E39" s="61"/>
      <c r="F39" s="61"/>
    </row>
    <row r="40" spans="1:6" ht="15.75" customHeight="1">
      <c r="A40" s="61"/>
      <c r="B40" s="63"/>
      <c r="C40" s="61" t="s">
        <v>278</v>
      </c>
      <c r="D40" s="62" t="str">
        <f>IF(D22="","",IF(ROUND(SUM(D23:D24),2)=ROUND(D22,2),"OK","Błąd sumy częściowej"))</f>
        <v>OK</v>
      </c>
      <c r="E40" s="61"/>
      <c r="F40" s="61"/>
    </row>
    <row r="41" spans="1:6" ht="15.75" customHeight="1">
      <c r="A41" s="61"/>
      <c r="B41" s="63"/>
      <c r="C41" s="61" t="s">
        <v>284</v>
      </c>
      <c r="D41" s="62" t="str">
        <f>IF(D28="","",IF(ROUND(SUM(D29:D30),2)=ROUND(D28,2),"OK","Błąd sumy częściowej"))</f>
        <v>OK</v>
      </c>
      <c r="E41" s="61"/>
      <c r="F41" s="61"/>
    </row>
    <row r="42" spans="1:6" ht="15.75" customHeight="1">
      <c r="A42" s="61"/>
      <c r="B42" s="63"/>
      <c r="C42" s="61" t="s">
        <v>289</v>
      </c>
      <c r="D42" s="62" t="str">
        <f>IF(D33="","",IF(ROUND(D32+D31+D28+D27+D26+D25+D22+D19+D15+D10+D6,2)=ROUND(D33,2),"OK","Błąd sumy częściowej"))</f>
        <v>OK</v>
      </c>
      <c r="E42" s="61"/>
      <c r="F42" s="61"/>
    </row>
    <row r="43" spans="1:6" ht="15.75" customHeight="1">
      <c r="A43" s="61"/>
      <c r="B43" s="63"/>
      <c r="C43" s="61" t="s">
        <v>1759</v>
      </c>
      <c r="D43" s="62" t="str">
        <f>IF(COUNTBLANK(E6:E33)=28,"",IF(AND(COUNTIF(E6:E33,"Weryfikacja wiersza OK")=28,COUNTIF(D36:D42,"OK")=7),"Arkusz jest zwalidowany poprawnie","Arkusz jest niepoprawny"))</f>
        <v>Arkusz jest zwalidowany poprawnie</v>
      </c>
      <c r="E43" s="61"/>
      <c r="F43" s="61"/>
    </row>
    <row r="44" spans="1:6" ht="30.75" customHeight="1">
      <c r="A44" s="61"/>
      <c r="B44" s="63"/>
      <c r="D44" s="63"/>
      <c r="E44" s="61"/>
      <c r="F44" s="61"/>
    </row>
    <row r="45" spans="1:6" ht="21" customHeight="1">
      <c r="A45" s="61"/>
      <c r="B45" s="63"/>
      <c r="D45" s="63"/>
      <c r="E45" s="61"/>
      <c r="F45" s="61"/>
    </row>
    <row r="46" spans="1:6" ht="15.75" customHeight="1">
      <c r="A46" s="61"/>
      <c r="B46" s="63"/>
      <c r="D46" s="63"/>
      <c r="E46" s="61"/>
      <c r="F46" s="61"/>
    </row>
    <row r="47" spans="1:6" ht="15.75" customHeight="1">
      <c r="A47" s="61"/>
      <c r="B47" s="63"/>
      <c r="D47" s="63"/>
      <c r="E47" s="61"/>
      <c r="F47" s="61"/>
    </row>
    <row r="48" spans="1:6" ht="18.75" customHeight="1">
      <c r="A48" s="61"/>
      <c r="B48" s="63"/>
      <c r="D48" s="63"/>
      <c r="E48" s="61"/>
      <c r="F48" s="61"/>
    </row>
    <row r="49" spans="1:9" ht="18.75" customHeight="1">
      <c r="A49" s="61"/>
      <c r="B49" s="63"/>
      <c r="D49" s="63"/>
      <c r="E49" s="61"/>
      <c r="F49" s="61"/>
    </row>
    <row r="50" spans="1:9" ht="18.75" customHeight="1">
      <c r="A50" s="61"/>
      <c r="B50" s="63"/>
      <c r="D50" s="63"/>
      <c r="E50" s="61"/>
      <c r="F50" s="61"/>
    </row>
    <row r="51" spans="1:9" ht="15.75" customHeight="1">
      <c r="A51" s="61"/>
      <c r="B51" s="63"/>
      <c r="D51" s="63"/>
      <c r="E51" s="61"/>
      <c r="F51" s="61"/>
    </row>
    <row r="52" spans="1:9" ht="15.75" customHeight="1">
      <c r="A52" s="61"/>
      <c r="B52" s="63"/>
      <c r="D52" s="63"/>
      <c r="E52" s="61"/>
      <c r="F52" s="61"/>
    </row>
    <row r="53" spans="1:9" ht="15.75" customHeight="1">
      <c r="A53" s="61"/>
      <c r="B53" s="63"/>
      <c r="D53" s="63"/>
      <c r="E53" s="61"/>
      <c r="F53" s="61"/>
    </row>
    <row r="54" spans="1:9" ht="33" customHeight="1">
      <c r="A54" s="61"/>
      <c r="B54" s="63"/>
      <c r="D54" s="63"/>
      <c r="E54" s="61"/>
      <c r="F54" s="61"/>
    </row>
    <row r="55" spans="1:9" ht="21.75" customHeight="1">
      <c r="A55" s="61"/>
      <c r="B55" s="63"/>
      <c r="D55" s="63"/>
      <c r="E55" s="61"/>
      <c r="F55" s="61"/>
    </row>
    <row r="56" spans="1:9" ht="15.75" customHeight="1">
      <c r="A56" s="61"/>
      <c r="B56" s="63"/>
      <c r="D56" s="63"/>
      <c r="E56" s="61"/>
      <c r="F56" s="61"/>
    </row>
    <row r="57" spans="1:9" ht="15.75" customHeight="1">
      <c r="A57" s="61"/>
      <c r="B57" s="63"/>
      <c r="D57" s="63"/>
      <c r="E57" s="61"/>
      <c r="F57" s="61"/>
    </row>
    <row r="58" spans="1:9" ht="15.75" customHeight="1">
      <c r="A58" s="61"/>
      <c r="B58" s="63"/>
      <c r="D58" s="63"/>
      <c r="E58" s="61"/>
      <c r="F58" s="61"/>
    </row>
    <row r="59" spans="1:9" ht="15.75" customHeight="1">
      <c r="A59" s="61"/>
      <c r="B59" s="63"/>
      <c r="D59" s="63"/>
      <c r="E59" s="61"/>
      <c r="F59" s="61"/>
      <c r="H59" s="81"/>
      <c r="I59" s="81"/>
    </row>
    <row r="60" spans="1:9" ht="15.75" customHeight="1">
      <c r="A60" s="61"/>
      <c r="B60" s="63"/>
      <c r="D60" s="63"/>
      <c r="E60" s="61"/>
      <c r="F60" s="61"/>
      <c r="H60" s="81"/>
      <c r="I60" s="81"/>
    </row>
    <row r="61" spans="1:9" ht="15.75" customHeight="1">
      <c r="A61" s="61"/>
      <c r="B61" s="63"/>
      <c r="D61" s="63"/>
      <c r="E61" s="61"/>
      <c r="F61" s="61"/>
    </row>
    <row r="62" spans="1:9" ht="17.25" customHeight="1">
      <c r="A62" s="61"/>
      <c r="B62" s="63"/>
      <c r="D62" s="63"/>
      <c r="E62" s="61"/>
      <c r="F62" s="61"/>
    </row>
    <row r="63" spans="1:9" ht="15.75" customHeight="1">
      <c r="A63" s="61"/>
      <c r="B63" s="63"/>
      <c r="D63" s="63"/>
      <c r="E63" s="61"/>
      <c r="F63" s="61"/>
    </row>
    <row r="64" spans="1:9" ht="15.75" customHeight="1">
      <c r="A64" s="61"/>
      <c r="B64" s="63"/>
      <c r="D64" s="63"/>
      <c r="E64" s="61"/>
      <c r="F64" s="61"/>
    </row>
    <row r="65" spans="1:6" ht="15.75" customHeight="1">
      <c r="A65" s="61"/>
      <c r="B65" s="63"/>
      <c r="D65" s="63"/>
      <c r="E65" s="61"/>
      <c r="F65" s="61"/>
    </row>
    <row r="66" spans="1:6" ht="15.75" customHeight="1">
      <c r="B66" s="63"/>
      <c r="D66" s="63"/>
      <c r="E66" s="61"/>
      <c r="F66" s="61"/>
    </row>
    <row r="67" spans="1:6" ht="14.5">
      <c r="B67" s="66"/>
      <c r="C67" s="61"/>
      <c r="D67" s="64"/>
      <c r="E67" s="61"/>
      <c r="F67" s="61"/>
    </row>
    <row r="68" spans="1:6" ht="14.5">
      <c r="B68" s="66"/>
      <c r="C68" s="61"/>
      <c r="D68" s="64"/>
      <c r="E68" s="61"/>
      <c r="F68" s="61"/>
    </row>
    <row r="69" spans="1:6" ht="14.5">
      <c r="B69" s="66"/>
      <c r="C69" s="61"/>
      <c r="D69" s="64"/>
      <c r="E69" s="61"/>
      <c r="F69" s="61"/>
    </row>
    <row r="70" spans="1:6" ht="14.5">
      <c r="B70" s="66"/>
      <c r="C70" s="61"/>
      <c r="D70" s="64"/>
      <c r="E70" s="61"/>
      <c r="F70" s="61"/>
    </row>
    <row r="71" spans="1:6" ht="14.5">
      <c r="B71" s="66"/>
      <c r="C71" s="61"/>
      <c r="D71" s="64"/>
      <c r="E71" s="61"/>
      <c r="F71" s="61"/>
    </row>
    <row r="72" spans="1:6" ht="14.5">
      <c r="B72" s="66"/>
      <c r="C72" s="61"/>
      <c r="D72" s="64"/>
      <c r="E72" s="61"/>
      <c r="F72" s="61"/>
    </row>
    <row r="73" spans="1:6" ht="14.5">
      <c r="B73" s="66"/>
      <c r="C73" s="61"/>
      <c r="D73" s="64"/>
      <c r="E73" s="61"/>
      <c r="F73" s="61"/>
    </row>
    <row r="74" spans="1:6" ht="14.5">
      <c r="B74" s="66"/>
      <c r="C74" s="61"/>
      <c r="D74" s="64"/>
      <c r="E74" s="61"/>
      <c r="F74" s="61"/>
    </row>
  </sheetData>
  <sheetProtection algorithmName="SHA-512" hashValue="J6pmvTRz5/jfJTB3ftf85PMwumPWPUdNxEdXxRuCs6B9Xs7xrbD6Xo8fZqgQdrAXhvYf7HhTTQ9vRwtgTYD86Q==" saltValue="qLjxOAWDIVDRYZSis0LwPQ==" spinCount="100000" sheet="1" objects="1" scenarios="1"/>
  <mergeCells count="1">
    <mergeCell ref="B4:C5"/>
  </mergeCells>
  <conditionalFormatting sqref="E6">
    <cfRule type="containsText" dxfId="419" priority="5" operator="containsText" text="Weryfikacja wiersza OK">
      <formula>NOT(ISERROR(SEARCH("Weryfikacja wiersza OK",E6)))</formula>
    </cfRule>
  </conditionalFormatting>
  <conditionalFormatting sqref="E7:E33">
    <cfRule type="containsText" dxfId="418" priority="4" operator="containsText" text="Weryfikacja wiersza OK">
      <formula>NOT(ISERROR(SEARCH("Weryfikacja wiersza OK",E7)))</formula>
    </cfRule>
  </conditionalFormatting>
  <conditionalFormatting sqref="D36">
    <cfRule type="containsText" dxfId="417" priority="3" operator="containsText" text="OK">
      <formula>NOT(ISERROR(SEARCH("OK",D36)))</formula>
    </cfRule>
  </conditionalFormatting>
  <conditionalFormatting sqref="D37:D42">
    <cfRule type="containsText" dxfId="416" priority="2" operator="containsText" text="OK">
      <formula>NOT(ISERROR(SEARCH("OK",D37)))</formula>
    </cfRule>
  </conditionalFormatting>
  <conditionalFormatting sqref="D43">
    <cfRule type="containsText" dxfId="415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scale="8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39"/>
  <dimension ref="B1:H28"/>
  <sheetViews>
    <sheetView view="pageBreakPreview" zoomScaleNormal="100" zoomScaleSheetLayoutView="100" workbookViewId="0">
      <selection activeCell="D6" sqref="D6:E15"/>
    </sheetView>
  </sheetViews>
  <sheetFormatPr defaultColWidth="8.7265625" defaultRowHeight="14.5"/>
  <cols>
    <col min="1" max="1" width="9.26953125" style="43" customWidth="1"/>
    <col min="2" max="2" width="11.453125" style="43" customWidth="1"/>
    <col min="3" max="3" width="71.54296875" style="43" customWidth="1"/>
    <col min="4" max="4" width="16.7265625" style="43" customWidth="1"/>
    <col min="5" max="5" width="18.453125" style="43" customWidth="1"/>
    <col min="6" max="6" width="48.453125" style="43" customWidth="1"/>
    <col min="7" max="7" width="44" style="43" customWidth="1"/>
    <col min="8" max="8" width="54.81640625" style="43" customWidth="1"/>
    <col min="9" max="16384" width="8.7265625" style="43"/>
  </cols>
  <sheetData>
    <row r="1" spans="2:6">
      <c r="B1" s="39" t="s">
        <v>938</v>
      </c>
      <c r="C1" s="38"/>
      <c r="D1" s="38"/>
      <c r="E1" s="38"/>
    </row>
    <row r="2" spans="2:6">
      <c r="B2" s="38" t="s">
        <v>660</v>
      </c>
      <c r="C2" s="38"/>
      <c r="D2" s="707"/>
      <c r="E2" s="707"/>
      <c r="F2" s="745"/>
    </row>
    <row r="3" spans="2:6" ht="15" thickBot="1">
      <c r="B3" s="38"/>
      <c r="C3" s="38"/>
      <c r="D3" s="38"/>
      <c r="E3" s="38"/>
      <c r="F3" s="706"/>
    </row>
    <row r="4" spans="2:6" ht="15" thickBot="1">
      <c r="B4" s="1133"/>
      <c r="C4" s="1290"/>
      <c r="D4" s="746" t="s">
        <v>968</v>
      </c>
      <c r="E4" s="747" t="s">
        <v>193</v>
      </c>
      <c r="F4" s="706"/>
    </row>
    <row r="5" spans="2:6" ht="15" thickBot="1">
      <c r="B5" s="1135"/>
      <c r="C5" s="1291"/>
      <c r="D5" s="748" t="s">
        <v>777</v>
      </c>
      <c r="E5" s="749" t="s">
        <v>778</v>
      </c>
      <c r="F5" s="706"/>
    </row>
    <row r="6" spans="2:6" ht="20.25" customHeight="1">
      <c r="B6" s="750" t="s">
        <v>661</v>
      </c>
      <c r="C6" s="751" t="s">
        <v>120</v>
      </c>
      <c r="D6" s="758">
        <v>0</v>
      </c>
      <c r="E6" s="759">
        <v>0</v>
      </c>
      <c r="F6" s="43" t="str">
        <f>IF(COUNTBLANK(D6:E6)=2,"",IF(AND(COUNTBLANK(D6:E6)=0,COUNT(D6:E6)=2), "Weryfikacja bieżącego wiersza OK", "Należy wypełnić wszystkie pola w bieżącym wierszu"))</f>
        <v>Weryfikacja bieżącego wiersza OK</v>
      </c>
    </row>
    <row r="7" spans="2:6" ht="20.25" customHeight="1">
      <c r="B7" s="752" t="s">
        <v>662</v>
      </c>
      <c r="C7" s="753" t="s">
        <v>184</v>
      </c>
      <c r="D7" s="475">
        <v>0</v>
      </c>
      <c r="E7" s="485">
        <v>0</v>
      </c>
      <c r="F7" s="43" t="str">
        <f t="shared" ref="F7:F15" si="0">IF(COUNTBLANK(D7:E7)=2,"",IF(AND(COUNTBLANK(D7:E7)=0,COUNT(D7:E7)=2), "Weryfikacja bieżącego wiersza OK", "Należy wypełnić wszystkie pola w bieżącym wierszu"))</f>
        <v>Weryfikacja bieżącego wiersza OK</v>
      </c>
    </row>
    <row r="8" spans="2:6" ht="20.25" customHeight="1">
      <c r="B8" s="752" t="s">
        <v>663</v>
      </c>
      <c r="C8" s="753" t="s">
        <v>188</v>
      </c>
      <c r="D8" s="475">
        <v>0</v>
      </c>
      <c r="E8" s="485">
        <v>0</v>
      </c>
      <c r="F8" s="43" t="str">
        <f t="shared" si="0"/>
        <v>Weryfikacja bieżącego wiersza OK</v>
      </c>
    </row>
    <row r="9" spans="2:6" ht="20.25" customHeight="1">
      <c r="B9" s="752" t="s">
        <v>664</v>
      </c>
      <c r="C9" s="753" t="s">
        <v>185</v>
      </c>
      <c r="D9" s="475">
        <v>0</v>
      </c>
      <c r="E9" s="485">
        <v>0</v>
      </c>
      <c r="F9" s="43" t="str">
        <f t="shared" si="0"/>
        <v>Weryfikacja bieżącego wiersza OK</v>
      </c>
    </row>
    <row r="10" spans="2:6" ht="27.75" customHeight="1">
      <c r="B10" s="752" t="s">
        <v>665</v>
      </c>
      <c r="C10" s="753" t="s">
        <v>240</v>
      </c>
      <c r="D10" s="475">
        <v>0</v>
      </c>
      <c r="E10" s="485">
        <v>0</v>
      </c>
      <c r="F10" s="43" t="str">
        <f t="shared" si="0"/>
        <v>Weryfikacja bieżącego wiersza OK</v>
      </c>
    </row>
    <row r="11" spans="2:6" ht="20.25" customHeight="1">
      <c r="B11" s="752" t="s">
        <v>666</v>
      </c>
      <c r="C11" s="753" t="s">
        <v>186</v>
      </c>
      <c r="D11" s="475">
        <v>0</v>
      </c>
      <c r="E11" s="485">
        <v>0</v>
      </c>
      <c r="F11" s="43" t="str">
        <f t="shared" si="0"/>
        <v>Weryfikacja bieżącego wiersza OK</v>
      </c>
    </row>
    <row r="12" spans="2:6" ht="20.25" customHeight="1">
      <c r="B12" s="752" t="s">
        <v>667</v>
      </c>
      <c r="C12" s="753" t="s">
        <v>187</v>
      </c>
      <c r="D12" s="475">
        <v>0</v>
      </c>
      <c r="E12" s="485">
        <v>0</v>
      </c>
      <c r="F12" s="43" t="str">
        <f t="shared" si="0"/>
        <v>Weryfikacja bieżącego wiersza OK</v>
      </c>
    </row>
    <row r="13" spans="2:6" ht="20.25" customHeight="1">
      <c r="B13" s="754" t="s">
        <v>668</v>
      </c>
      <c r="C13" s="755" t="s">
        <v>143</v>
      </c>
      <c r="D13" s="502">
        <v>0</v>
      </c>
      <c r="E13" s="760">
        <v>0</v>
      </c>
      <c r="F13" s="43" t="str">
        <f t="shared" si="0"/>
        <v>Weryfikacja bieżącego wiersza OK</v>
      </c>
    </row>
    <row r="14" spans="2:6" ht="20.25" customHeight="1" thickBot="1">
      <c r="B14" s="756" t="s">
        <v>669</v>
      </c>
      <c r="C14" s="755" t="s">
        <v>47</v>
      </c>
      <c r="D14" s="502">
        <v>0</v>
      </c>
      <c r="E14" s="760">
        <v>0</v>
      </c>
      <c r="F14" s="43" t="str">
        <f t="shared" si="0"/>
        <v>Weryfikacja bieżącego wiersza OK</v>
      </c>
    </row>
    <row r="15" spans="2:6" ht="28.5" customHeight="1" thickBot="1">
      <c r="B15" s="757" t="s">
        <v>670</v>
      </c>
      <c r="C15" s="195" t="s">
        <v>52</v>
      </c>
      <c r="D15" s="761">
        <v>0</v>
      </c>
      <c r="E15" s="504">
        <v>0</v>
      </c>
      <c r="F15" s="43" t="str">
        <f t="shared" si="0"/>
        <v>Weryfikacja bieżącego wiersza OK</v>
      </c>
    </row>
    <row r="16" spans="2:6">
      <c r="C16" s="706"/>
      <c r="D16" s="706"/>
      <c r="E16" s="706"/>
      <c r="F16" s="706"/>
    </row>
    <row r="18" spans="3:8">
      <c r="C18" s="117" t="s">
        <v>1758</v>
      </c>
      <c r="D18" s="38"/>
      <c r="E18" s="38"/>
    </row>
    <row r="19" spans="3:8">
      <c r="C19" s="38" t="s">
        <v>670</v>
      </c>
      <c r="D19" s="62" t="str">
        <f>IF(D15="","",IF(ROUND(SUM(D6:D14),2)=ROUND(D15,2),"OK","Błąd sumy częściowej"))</f>
        <v>OK</v>
      </c>
      <c r="E19" s="62" t="str">
        <f>IF(E15="","",IF(ROUND(SUM(E6:E14),2)=ROUND(E15,2),"OK","Błąd sumy częściowej"))</f>
        <v>OK</v>
      </c>
    </row>
    <row r="20" spans="3:8" ht="21" customHeight="1">
      <c r="C20" s="43" t="s">
        <v>1759</v>
      </c>
      <c r="D20" s="62" t="str">
        <f>IF(COUNTBLANK(F6:F15)=10,"",IF(AND(COUNTIF(F6:F15,"Weryfikacja bieżącego wiersza OK")=10,COUNTIF(D19:E19,"OK")=2),"Arkusz jest zwalidowany poprawnie","Arkusz jest niepoprawny"))</f>
        <v>Arkusz jest zwalidowany poprawnie</v>
      </c>
      <c r="G20" s="81"/>
    </row>
    <row r="21" spans="3:8" ht="53.25" customHeight="1">
      <c r="G21" s="81"/>
      <c r="H21" s="81"/>
    </row>
    <row r="22" spans="3:8" ht="53.25" customHeight="1">
      <c r="G22" s="81"/>
      <c r="H22" s="81"/>
    </row>
    <row r="23" spans="3:8" ht="53.25" customHeight="1">
      <c r="G23" s="81"/>
      <c r="H23" s="81"/>
    </row>
    <row r="24" spans="3:8" ht="53.25" customHeight="1">
      <c r="G24" s="81"/>
      <c r="H24" s="81"/>
    </row>
    <row r="25" spans="3:8" ht="53.25" customHeight="1">
      <c r="G25" s="81"/>
      <c r="H25" s="81"/>
    </row>
    <row r="26" spans="3:8" ht="53.25" customHeight="1">
      <c r="G26" s="81"/>
      <c r="H26" s="81"/>
    </row>
    <row r="27" spans="3:8" ht="53.25" customHeight="1">
      <c r="G27" s="81"/>
      <c r="H27" s="81"/>
    </row>
    <row r="28" spans="3:8" ht="53.25" customHeight="1">
      <c r="G28" s="81"/>
      <c r="H28" s="81"/>
    </row>
  </sheetData>
  <sheetProtection algorithmName="SHA-512" hashValue="wZQSu5Q/RkmqM0sFX1sDvUrFL3+F+j3rGscw3YObaYPC89LehJl1oB6+tYf6zxopkY8wOS271S9I/PcpZi32DA==" saltValue="sPVghUHdfrukn0lf/qV18g==" spinCount="100000" sheet="1" objects="1" scenarios="1"/>
  <mergeCells count="1">
    <mergeCell ref="B4:C5"/>
  </mergeCells>
  <conditionalFormatting sqref="F6">
    <cfRule type="containsText" dxfId="88" priority="5" operator="containsText" text="Należy">
      <formula>NOT(ISERROR(SEARCH("Należy",F6)))</formula>
    </cfRule>
    <cfRule type="containsText" dxfId="87" priority="6" operator="containsText" text="Weryfikacja bieżącego wiersza OK">
      <formula>NOT(ISERROR(SEARCH("Weryfikacja bieżącego wiersza OK",F6)))</formula>
    </cfRule>
  </conditionalFormatting>
  <conditionalFormatting sqref="F7:F15">
    <cfRule type="containsText" dxfId="86" priority="3" operator="containsText" text="Należy">
      <formula>NOT(ISERROR(SEARCH("Należy",F7)))</formula>
    </cfRule>
    <cfRule type="containsText" dxfId="85" priority="4" operator="containsText" text="Weryfikacja bieżącego wiersza OK">
      <formula>NOT(ISERROR(SEARCH("Weryfikacja bieżącego wiersza OK",F7)))</formula>
    </cfRule>
  </conditionalFormatting>
  <conditionalFormatting sqref="D19:E19">
    <cfRule type="containsText" dxfId="84" priority="2" operator="containsText" text="OK">
      <formula>NOT(ISERROR(SEARCH("OK",D19)))</formula>
    </cfRule>
  </conditionalFormatting>
  <conditionalFormatting sqref="D20">
    <cfRule type="containsText" dxfId="83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6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0"/>
  <dimension ref="A1:E37"/>
  <sheetViews>
    <sheetView view="pageBreakPreview" zoomScaleNormal="100" zoomScaleSheetLayoutView="100" workbookViewId="0">
      <selection activeCell="D6" sqref="D6:D11"/>
    </sheetView>
  </sheetViews>
  <sheetFormatPr defaultColWidth="9.1796875" defaultRowHeight="10"/>
  <cols>
    <col min="1" max="1" width="9.1796875" style="247" customWidth="1"/>
    <col min="2" max="2" width="8.453125" style="247" customWidth="1"/>
    <col min="3" max="3" width="56.26953125" style="247" customWidth="1"/>
    <col min="4" max="4" width="15.26953125" style="247" customWidth="1"/>
    <col min="5" max="16384" width="9.1796875" style="247"/>
  </cols>
  <sheetData>
    <row r="1" spans="1:5" ht="15.5">
      <c r="A1" s="245"/>
      <c r="B1" s="39" t="s">
        <v>938</v>
      </c>
      <c r="C1" s="762"/>
      <c r="D1" s="61"/>
    </row>
    <row r="2" spans="1:5" ht="15.5">
      <c r="A2" s="245"/>
      <c r="B2" s="38" t="s">
        <v>671</v>
      </c>
      <c r="C2" s="762"/>
      <c r="D2" s="61"/>
    </row>
    <row r="3" spans="1:5" ht="16" thickBot="1">
      <c r="A3" s="245"/>
      <c r="B3" s="61"/>
      <c r="C3" s="44"/>
      <c r="D3" s="61"/>
    </row>
    <row r="4" spans="1:5" ht="19.5" customHeight="1" thickBot="1">
      <c r="A4" s="245"/>
      <c r="B4" s="1292"/>
      <c r="C4" s="1293"/>
      <c r="D4" s="1" t="s">
        <v>80</v>
      </c>
    </row>
    <row r="5" spans="1:5" ht="19.5" customHeight="1" thickBot="1">
      <c r="A5" s="245"/>
      <c r="B5" s="1294"/>
      <c r="C5" s="1295"/>
      <c r="D5" s="2" t="s">
        <v>777</v>
      </c>
    </row>
    <row r="6" spans="1:5" ht="15" customHeight="1">
      <c r="A6" s="245"/>
      <c r="B6" s="763" t="s">
        <v>672</v>
      </c>
      <c r="C6" s="3" t="s">
        <v>165</v>
      </c>
      <c r="D6" s="18">
        <v>0</v>
      </c>
      <c r="E6" s="15" t="str">
        <f t="shared" ref="E6:E11" si="0">IF(ISBLANK(D6),"",IF(ISNUMBER(D6),"Weryfikacja wiersza OK","Wartość w kolumnie a musi być liczbą"))</f>
        <v>Weryfikacja wiersza OK</v>
      </c>
    </row>
    <row r="7" spans="1:5" ht="15" customHeight="1">
      <c r="A7" s="245"/>
      <c r="B7" s="763" t="s">
        <v>673</v>
      </c>
      <c r="C7" s="4" t="s">
        <v>166</v>
      </c>
      <c r="D7" s="19">
        <v>0</v>
      </c>
      <c r="E7" s="15" t="str">
        <f t="shared" si="0"/>
        <v>Weryfikacja wiersza OK</v>
      </c>
    </row>
    <row r="8" spans="1:5" ht="15" customHeight="1">
      <c r="A8" s="245"/>
      <c r="B8" s="763" t="s">
        <v>674</v>
      </c>
      <c r="C8" s="4" t="s">
        <v>167</v>
      </c>
      <c r="D8" s="19">
        <v>0</v>
      </c>
      <c r="E8" s="15" t="str">
        <f t="shared" si="0"/>
        <v>Weryfikacja wiersza OK</v>
      </c>
    </row>
    <row r="9" spans="1:5" ht="15" customHeight="1">
      <c r="A9" s="245"/>
      <c r="B9" s="763" t="s">
        <v>675</v>
      </c>
      <c r="C9" s="4" t="s">
        <v>168</v>
      </c>
      <c r="D9" s="19">
        <v>0</v>
      </c>
      <c r="E9" s="15" t="str">
        <f t="shared" si="0"/>
        <v>Weryfikacja wiersza OK</v>
      </c>
    </row>
    <row r="10" spans="1:5" ht="15" customHeight="1" thickBot="1">
      <c r="A10" s="245"/>
      <c r="B10" s="764" t="s">
        <v>676</v>
      </c>
      <c r="C10" s="5" t="s">
        <v>47</v>
      </c>
      <c r="D10" s="20">
        <v>0</v>
      </c>
      <c r="E10" s="15" t="str">
        <f t="shared" si="0"/>
        <v>Weryfikacja wiersza OK</v>
      </c>
    </row>
    <row r="11" spans="1:5" ht="15" customHeight="1" thickBot="1">
      <c r="A11" s="245"/>
      <c r="B11" s="765" t="s">
        <v>677</v>
      </c>
      <c r="C11" s="195" t="s">
        <v>52</v>
      </c>
      <c r="D11" s="21">
        <v>0</v>
      </c>
      <c r="E11" s="15" t="str">
        <f t="shared" si="0"/>
        <v>Weryfikacja wiersza OK</v>
      </c>
    </row>
    <row r="12" spans="1:5" ht="15" customHeight="1">
      <c r="A12" s="245"/>
      <c r="B12" s="61"/>
      <c r="C12" s="766"/>
      <c r="D12" s="61"/>
    </row>
    <row r="13" spans="1:5" ht="15" customHeight="1">
      <c r="A13" s="245"/>
      <c r="C13" s="117" t="s">
        <v>1758</v>
      </c>
    </row>
    <row r="14" spans="1:5" ht="15" customHeight="1">
      <c r="A14" s="245"/>
      <c r="C14" s="61" t="s">
        <v>677</v>
      </c>
      <c r="D14" s="62" t="str">
        <f>IF(D11="","",IF(ROUND(SUM(D6:D10),2)=ROUND(D11,2),"OK","Błąd sumy częściowej"))</f>
        <v>OK</v>
      </c>
    </row>
    <row r="15" spans="1:5" ht="15" customHeight="1">
      <c r="A15" s="245"/>
      <c r="C15" s="38" t="s">
        <v>1759</v>
      </c>
      <c r="D15" s="291" t="str">
        <f>IF(COUNTBLANK(E6:E11)=6,"",IF(AND(COUNTIF(E6:E11,"Weryfikacja wiersza OK")=6,COUNTIF(D14,"OK")=1),"Arkusz jest zwalidowany poprawnie","Arkusz jest niepoprawny"))</f>
        <v>Arkusz jest zwalidowany poprawnie</v>
      </c>
    </row>
    <row r="16" spans="1:5" ht="15" customHeight="1">
      <c r="A16" s="245"/>
    </row>
    <row r="17" spans="1:4" ht="15" customHeight="1">
      <c r="A17" s="245"/>
    </row>
    <row r="18" spans="1:4" ht="15" customHeight="1">
      <c r="A18" s="245"/>
    </row>
    <row r="19" spans="1:4" ht="15" customHeight="1">
      <c r="A19" s="245"/>
    </row>
    <row r="20" spans="1:4" ht="15" customHeight="1">
      <c r="A20" s="245"/>
    </row>
    <row r="21" spans="1:4" ht="15" customHeight="1">
      <c r="A21" s="245"/>
    </row>
    <row r="22" spans="1:4" ht="15" customHeight="1">
      <c r="A22" s="245"/>
    </row>
    <row r="23" spans="1:4" ht="15" customHeight="1">
      <c r="A23" s="245"/>
    </row>
    <row r="24" spans="1:4" ht="15" customHeight="1">
      <c r="A24" s="245"/>
    </row>
    <row r="25" spans="1:4" ht="15" customHeight="1">
      <c r="A25" s="245"/>
      <c r="B25" s="61"/>
      <c r="C25" s="44"/>
      <c r="D25" s="44"/>
    </row>
    <row r="26" spans="1:4" ht="15" customHeight="1">
      <c r="A26" s="245"/>
    </row>
    <row r="27" spans="1:4" ht="15" customHeight="1">
      <c r="A27" s="245"/>
    </row>
    <row r="28" spans="1:4" ht="15" customHeight="1">
      <c r="A28" s="245"/>
    </row>
    <row r="29" spans="1:4" ht="15" customHeight="1">
      <c r="A29" s="245"/>
    </row>
    <row r="30" spans="1:4" ht="15" customHeight="1">
      <c r="A30" s="245"/>
    </row>
    <row r="31" spans="1:4" ht="15" customHeight="1">
      <c r="A31" s="245"/>
    </row>
    <row r="32" spans="1:4" ht="15" customHeight="1">
      <c r="A32" s="245"/>
    </row>
    <row r="33" spans="1:4" ht="15" customHeight="1">
      <c r="A33" s="245"/>
    </row>
    <row r="34" spans="1:4" ht="15" customHeight="1">
      <c r="A34" s="245"/>
    </row>
    <row r="35" spans="1:4" ht="22.5" customHeight="1">
      <c r="B35" s="61"/>
      <c r="C35" s="61"/>
      <c r="D35" s="61"/>
    </row>
    <row r="36" spans="1:4" ht="22.5" customHeight="1"/>
    <row r="37" spans="1:4" ht="22.5" customHeight="1"/>
  </sheetData>
  <sheetProtection algorithmName="SHA-512" hashValue="R+t5+l0W1bFTkwUgCnRnma5lJqrX0MvWPJ4xvY/9fDgBh+jUEGDKeFoRUU+gjfPwn7U7UUFHwqpl8fm4ZazNKQ==" saltValue="H1JGW8EoYI6KXGC28YKBWQ==" spinCount="100000" sheet="1" objects="1" scenarios="1"/>
  <mergeCells count="1">
    <mergeCell ref="B4:C5"/>
  </mergeCells>
  <conditionalFormatting sqref="E6">
    <cfRule type="containsText" dxfId="82" priority="4" operator="containsText" text="Weryfikacja wiersza OK">
      <formula>NOT(ISERROR(SEARCH("Weryfikacja wiersza OK",E6)))</formula>
    </cfRule>
  </conditionalFormatting>
  <conditionalFormatting sqref="E7:E11">
    <cfRule type="containsText" dxfId="81" priority="3" operator="containsText" text="Weryfikacja wiersza OK">
      <formula>NOT(ISERROR(SEARCH("Weryfikacja wiersza OK",E7)))</formula>
    </cfRule>
  </conditionalFormatting>
  <conditionalFormatting sqref="D15">
    <cfRule type="containsText" dxfId="80" priority="2" operator="containsText" text="Arkusz jest zwalidowany poprawnie">
      <formula>NOT(ISERROR(SEARCH("Arkusz jest zwalidowany poprawnie",D15)))</formula>
    </cfRule>
  </conditionalFormatting>
  <conditionalFormatting sqref="D14">
    <cfRule type="containsText" dxfId="79" priority="1" operator="containsText" text="OK">
      <formula>NOT(ISERROR(SEARCH("OK",D14)))</formula>
    </cfRule>
  </conditionalFormatting>
  <dataValidations count="1">
    <dataValidation allowBlank="1" showInputMessage="1" showErrorMessage="1" errorTitle="Błąd zawartości komórki." error="Proszę wprowadzić liczbę całkowitą." sqref="D6:D11" xr:uid="{00000000-0002-0000-2800-000000000000}"/>
  </dataValidations>
  <pageMargins left="0.7" right="0.7" top="0.75" bottom="0.75" header="0.3" footer="0.3"/>
  <pageSetup paperSize="9" scale="8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1"/>
  <dimension ref="B1:E17"/>
  <sheetViews>
    <sheetView workbookViewId="0">
      <selection activeCell="D6" sqref="D6:D13"/>
    </sheetView>
  </sheetViews>
  <sheetFormatPr defaultColWidth="8.7265625" defaultRowHeight="14.5"/>
  <cols>
    <col min="1" max="2" width="8.7265625" style="43"/>
    <col min="3" max="3" width="30.1796875" style="43" customWidth="1"/>
    <col min="4" max="4" width="13.453125" style="43" customWidth="1"/>
    <col min="5" max="16384" width="8.7265625" style="43"/>
  </cols>
  <sheetData>
    <row r="1" spans="2:5">
      <c r="B1" s="39" t="s">
        <v>938</v>
      </c>
    </row>
    <row r="2" spans="2:5">
      <c r="B2" s="61" t="s">
        <v>1535</v>
      </c>
      <c r="C2" s="766"/>
      <c r="D2" s="61"/>
    </row>
    <row r="3" spans="2:5" ht="15" thickBot="1">
      <c r="B3" s="61"/>
      <c r="C3" s="766"/>
      <c r="D3" s="61"/>
    </row>
    <row r="4" spans="2:5" ht="15" thickBot="1">
      <c r="B4" s="1292"/>
      <c r="C4" s="1296"/>
      <c r="D4" s="6" t="s">
        <v>80</v>
      </c>
    </row>
    <row r="5" spans="2:5" ht="15" thickBot="1">
      <c r="B5" s="1294"/>
      <c r="C5" s="1297"/>
      <c r="D5" s="7" t="s">
        <v>777</v>
      </c>
    </row>
    <row r="6" spans="2:5">
      <c r="B6" s="8" t="s">
        <v>678</v>
      </c>
      <c r="C6" s="9" t="s">
        <v>169</v>
      </c>
      <c r="D6" s="22">
        <v>0</v>
      </c>
      <c r="E6" s="15" t="str">
        <f t="shared" ref="E6:E13" si="0">IF(ISBLANK(D6),"",IF(ISNUMBER(D6),"Weryfikacja wiersza OK","Wartość w kolumnie a musi być liczbą"))</f>
        <v>Weryfikacja wiersza OK</v>
      </c>
    </row>
    <row r="7" spans="2:5">
      <c r="B7" s="10" t="s">
        <v>679</v>
      </c>
      <c r="C7" s="11" t="s">
        <v>171</v>
      </c>
      <c r="D7" s="23">
        <v>0</v>
      </c>
      <c r="E7" s="15" t="str">
        <f t="shared" si="0"/>
        <v>Weryfikacja wiersza OK</v>
      </c>
    </row>
    <row r="8" spans="2:5">
      <c r="B8" s="126" t="s">
        <v>680</v>
      </c>
      <c r="C8" s="11" t="s">
        <v>172</v>
      </c>
      <c r="D8" s="23">
        <v>0</v>
      </c>
      <c r="E8" s="15" t="str">
        <f t="shared" si="0"/>
        <v>Weryfikacja wiersza OK</v>
      </c>
    </row>
    <row r="9" spans="2:5">
      <c r="B9" s="10" t="s">
        <v>681</v>
      </c>
      <c r="C9" s="11" t="s">
        <v>170</v>
      </c>
      <c r="D9" s="23">
        <v>0</v>
      </c>
      <c r="E9" s="15" t="str">
        <f t="shared" si="0"/>
        <v>Weryfikacja wiersza OK</v>
      </c>
    </row>
    <row r="10" spans="2:5">
      <c r="B10" s="10" t="s">
        <v>682</v>
      </c>
      <c r="C10" s="767" t="s">
        <v>191</v>
      </c>
      <c r="D10" s="23">
        <v>0</v>
      </c>
      <c r="E10" s="15" t="str">
        <f t="shared" si="0"/>
        <v>Weryfikacja wiersza OK</v>
      </c>
    </row>
    <row r="11" spans="2:5">
      <c r="B11" s="126" t="s">
        <v>683</v>
      </c>
      <c r="C11" s="767" t="s">
        <v>192</v>
      </c>
      <c r="D11" s="23">
        <v>0</v>
      </c>
      <c r="E11" s="15" t="str">
        <f t="shared" si="0"/>
        <v>Weryfikacja wiersza OK</v>
      </c>
    </row>
    <row r="12" spans="2:5" ht="15" thickBot="1">
      <c r="B12" s="12" t="s">
        <v>684</v>
      </c>
      <c r="C12" s="13" t="s">
        <v>47</v>
      </c>
      <c r="D12" s="24">
        <v>0</v>
      </c>
      <c r="E12" s="15" t="str">
        <f t="shared" si="0"/>
        <v>Weryfikacja wiersza OK</v>
      </c>
    </row>
    <row r="13" spans="2:5" ht="15" thickBot="1">
      <c r="B13" s="14" t="s">
        <v>685</v>
      </c>
      <c r="C13" s="195" t="s">
        <v>52</v>
      </c>
      <c r="D13" s="768">
        <v>0</v>
      </c>
      <c r="E13" s="15" t="str">
        <f t="shared" si="0"/>
        <v>Weryfikacja wiersza OK</v>
      </c>
    </row>
    <row r="15" spans="2:5">
      <c r="C15" s="117" t="s">
        <v>1758</v>
      </c>
    </row>
    <row r="16" spans="2:5">
      <c r="C16" s="43" t="s">
        <v>685</v>
      </c>
      <c r="D16" s="62" t="str">
        <f>IF(D13="","",IF(ROUND(SUM(D6:D12),2)=ROUND(D13,2),"OK","Błąd sumy częściowej"))</f>
        <v>OK</v>
      </c>
    </row>
    <row r="17" spans="3:4">
      <c r="C17" s="38" t="s">
        <v>1759</v>
      </c>
      <c r="D17" s="291" t="str">
        <f>IF(COUNTBLANK(E6:E13)=8,"",IF(AND(COUNTIF(E6:E13,"Weryfikacja wiersza OK")=8,COUNTIF(D16,"OK")=1),"Arkusz jest zwalidowany poprawnie","Arkusz jest niepoprawny"))</f>
        <v>Arkusz jest zwalidowany poprawnie</v>
      </c>
    </row>
  </sheetData>
  <sheetProtection algorithmName="SHA-512" hashValue="qeiPhY4filR2vxhiki2wiZjq6odWXLYA4/Of8zUHJ0DPEYb1NNdMxYVKs2tfzyQMf7MWjzkNMI0C3nvXEi2AIA==" saltValue="FWX7YD1AoYs+WANYOJDCWA==" spinCount="100000" sheet="1" objects="1" scenarios="1"/>
  <mergeCells count="1">
    <mergeCell ref="B4:C5"/>
  </mergeCells>
  <conditionalFormatting sqref="E6">
    <cfRule type="containsText" dxfId="78" priority="4" operator="containsText" text="Weryfikacja wiersza OK">
      <formula>NOT(ISERROR(SEARCH("Weryfikacja wiersza OK",E6)))</formula>
    </cfRule>
  </conditionalFormatting>
  <conditionalFormatting sqref="E7:E13">
    <cfRule type="containsText" dxfId="77" priority="3" operator="containsText" text="Weryfikacja wiersza OK">
      <formula>NOT(ISERROR(SEARCH("Weryfikacja wiersza OK",E7)))</formula>
    </cfRule>
  </conditionalFormatting>
  <conditionalFormatting sqref="D17">
    <cfRule type="containsText" dxfId="76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75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2"/>
  <dimension ref="B1:E13"/>
  <sheetViews>
    <sheetView workbookViewId="0">
      <selection activeCell="D6" sqref="D6:D9"/>
    </sheetView>
  </sheetViews>
  <sheetFormatPr defaultColWidth="8.7265625" defaultRowHeight="14.5"/>
  <cols>
    <col min="1" max="1" width="8.7265625" style="43"/>
    <col min="2" max="2" width="12.1796875" style="43" customWidth="1"/>
    <col min="3" max="3" width="42.7265625" style="43" customWidth="1"/>
    <col min="4" max="4" width="13.54296875" style="43" customWidth="1"/>
    <col min="5" max="16384" width="8.7265625" style="43"/>
  </cols>
  <sheetData>
    <row r="1" spans="2:5">
      <c r="B1" s="39" t="s">
        <v>938</v>
      </c>
    </row>
    <row r="2" spans="2:5">
      <c r="B2" s="61" t="s">
        <v>686</v>
      </c>
      <c r="C2" s="766"/>
      <c r="D2" s="61"/>
    </row>
    <row r="3" spans="2:5" ht="15" thickBot="1">
      <c r="B3" s="61"/>
      <c r="C3" s="766"/>
      <c r="D3" s="61"/>
    </row>
    <row r="4" spans="2:5" ht="15" thickBot="1">
      <c r="B4" s="1292"/>
      <c r="C4" s="1296"/>
      <c r="D4" s="6" t="s">
        <v>80</v>
      </c>
    </row>
    <row r="5" spans="2:5" ht="15" thickBot="1">
      <c r="B5" s="1294"/>
      <c r="C5" s="1297"/>
      <c r="D5" s="7" t="s">
        <v>777</v>
      </c>
    </row>
    <row r="6" spans="2:5">
      <c r="B6" s="8" t="s">
        <v>687</v>
      </c>
      <c r="C6" s="9" t="s">
        <v>194</v>
      </c>
      <c r="D6" s="22">
        <v>0</v>
      </c>
      <c r="E6" s="15" t="str">
        <f t="shared" ref="E6:E9" si="0">IF(ISBLANK(D6),"",IF(ISNUMBER(D6),"Weryfikacja wiersza OK","Wartość w kolumnie a musi być liczbą"))</f>
        <v>Weryfikacja wiersza OK</v>
      </c>
    </row>
    <row r="7" spans="2:5">
      <c r="B7" s="10" t="s">
        <v>688</v>
      </c>
      <c r="C7" s="769" t="s">
        <v>173</v>
      </c>
      <c r="D7" s="23">
        <v>0</v>
      </c>
      <c r="E7" s="15" t="str">
        <f t="shared" si="0"/>
        <v>Weryfikacja wiersza OK</v>
      </c>
    </row>
    <row r="8" spans="2:5" ht="15" thickBot="1">
      <c r="B8" s="10" t="s">
        <v>689</v>
      </c>
      <c r="C8" s="11" t="s">
        <v>195</v>
      </c>
      <c r="D8" s="25">
        <v>0</v>
      </c>
      <c r="E8" s="15" t="str">
        <f t="shared" si="0"/>
        <v>Weryfikacja wiersza OK</v>
      </c>
    </row>
    <row r="9" spans="2:5" ht="15" thickBot="1">
      <c r="B9" s="14" t="s">
        <v>690</v>
      </c>
      <c r="C9" s="195" t="s">
        <v>52</v>
      </c>
      <c r="D9" s="26">
        <v>0</v>
      </c>
      <c r="E9" s="15" t="str">
        <f t="shared" si="0"/>
        <v>Weryfikacja wiersza OK</v>
      </c>
    </row>
    <row r="11" spans="2:5">
      <c r="C11" s="117" t="s">
        <v>1758</v>
      </c>
    </row>
    <row r="12" spans="2:5">
      <c r="C12" s="43" t="s">
        <v>690</v>
      </c>
      <c r="D12" s="62" t="str">
        <f>IF(D9="","",IF(ROUND(SUM(D6:D8),2)=ROUND(D9,2),"OK","Błąd sumy częściowej"))</f>
        <v>OK</v>
      </c>
    </row>
    <row r="13" spans="2:5">
      <c r="C13" s="38" t="s">
        <v>1759</v>
      </c>
      <c r="D13" s="291" t="str">
        <f>IF(COUNTBLANK(E6:E9)=4,"",IF(AND(COUNTIF(E6:E9,"Weryfikacja wiersza OK")=4,COUNTIF(D12,"OK")=1),"Arkusz jest zwalidowany poprawnie","Arkusz jest niepoprawny"))</f>
        <v>Arkusz jest zwalidowany poprawnie</v>
      </c>
    </row>
  </sheetData>
  <sheetProtection algorithmName="SHA-512" hashValue="B4aaCIDX8qK/qVwB3gMGhG2+p/hWcvenTg3gM5YCG+0TiIvE7CLaJbccOEueAd5KM+NG5uGg4C+5V024WGxH8w==" saltValue="vQASMpVHCIT76u+sfZa7Sg==" spinCount="100000" sheet="1" objects="1" scenarios="1"/>
  <mergeCells count="1">
    <mergeCell ref="B4:C5"/>
  </mergeCells>
  <conditionalFormatting sqref="E6">
    <cfRule type="containsText" dxfId="74" priority="4" operator="containsText" text="Weryfikacja wiersza OK">
      <formula>NOT(ISERROR(SEARCH("Weryfikacja wiersza OK",E6)))</formula>
    </cfRule>
  </conditionalFormatting>
  <conditionalFormatting sqref="E7:E9">
    <cfRule type="containsText" dxfId="73" priority="3" operator="containsText" text="Weryfikacja wiersza OK">
      <formula>NOT(ISERROR(SEARCH("Weryfikacja wiersza OK",E7)))</formula>
    </cfRule>
  </conditionalFormatting>
  <conditionalFormatting sqref="D13">
    <cfRule type="containsText" dxfId="72" priority="2" operator="containsText" text="Arkusz jest zwalidowany poprawnie">
      <formula>NOT(ISERROR(SEARCH("Arkusz jest zwalidowany poprawnie",D13)))</formula>
    </cfRule>
  </conditionalFormatting>
  <conditionalFormatting sqref="D12">
    <cfRule type="containsText" dxfId="71" priority="1" operator="containsText" text="OK">
      <formula>NOT(ISERROR(SEARCH("OK",D12)))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3"/>
  <dimension ref="B1:P26"/>
  <sheetViews>
    <sheetView view="pageBreakPreview" zoomScaleNormal="100" zoomScaleSheetLayoutView="100" workbookViewId="0">
      <selection activeCell="D7" sqref="D7:O13"/>
    </sheetView>
  </sheetViews>
  <sheetFormatPr defaultColWidth="8.7265625" defaultRowHeight="14.5"/>
  <cols>
    <col min="1" max="1" width="9.1796875" style="43" customWidth="1"/>
    <col min="2" max="2" width="8.54296875" style="43" customWidth="1"/>
    <col min="3" max="3" width="34" style="43" customWidth="1"/>
    <col min="4" max="13" width="15.453125" style="43" customWidth="1"/>
    <col min="14" max="14" width="16.81640625" style="43" customWidth="1"/>
    <col min="15" max="15" width="14.7265625" style="43" customWidth="1"/>
    <col min="16" max="16" width="47.54296875" style="43" customWidth="1"/>
    <col min="17" max="17" width="8.7265625" style="43"/>
    <col min="18" max="18" width="37" style="43" customWidth="1"/>
    <col min="19" max="19" width="8.7265625" style="43"/>
    <col min="20" max="20" width="29.54296875" style="43" customWidth="1"/>
    <col min="21" max="16384" width="8.7265625" style="43"/>
  </cols>
  <sheetData>
    <row r="1" spans="2:16">
      <c r="B1" s="39" t="s">
        <v>8</v>
      </c>
      <c r="C1" s="40"/>
      <c r="D1" s="38"/>
      <c r="E1" s="38"/>
      <c r="F1" s="38"/>
      <c r="G1" s="38"/>
      <c r="H1" s="38"/>
      <c r="I1" s="38"/>
      <c r="J1" s="38"/>
      <c r="K1" s="38"/>
      <c r="L1" s="38"/>
    </row>
    <row r="2" spans="2:16">
      <c r="B2" s="52" t="s">
        <v>1536</v>
      </c>
      <c r="C2" s="52"/>
      <c r="D2" s="38"/>
      <c r="E2" s="38"/>
      <c r="F2" s="38"/>
      <c r="G2" s="38"/>
      <c r="H2" s="38"/>
      <c r="I2" s="38"/>
      <c r="J2" s="38"/>
      <c r="K2" s="38"/>
      <c r="L2" s="38"/>
    </row>
    <row r="3" spans="2:16" ht="15" thickBot="1">
      <c r="B3" s="61"/>
      <c r="C3" s="61"/>
      <c r="D3" s="61"/>
      <c r="E3" s="61"/>
      <c r="F3" s="61"/>
      <c r="G3" s="61"/>
      <c r="H3" s="61"/>
      <c r="I3" s="61"/>
      <c r="J3" s="61"/>
      <c r="K3" s="38"/>
      <c r="L3" s="38"/>
      <c r="M3" s="38"/>
    </row>
    <row r="4" spans="2:16" ht="15" thickBot="1">
      <c r="B4" s="1133"/>
      <c r="C4" s="1134"/>
      <c r="D4" s="1281" t="s">
        <v>207</v>
      </c>
      <c r="E4" s="1282"/>
      <c r="F4" s="1286"/>
      <c r="G4" s="1281" t="s">
        <v>208</v>
      </c>
      <c r="H4" s="1299"/>
      <c r="I4" s="1300"/>
      <c r="J4" s="1281" t="s">
        <v>47</v>
      </c>
      <c r="K4" s="1299"/>
      <c r="L4" s="1300"/>
      <c r="M4" s="1238" t="s">
        <v>969</v>
      </c>
      <c r="N4" s="1238" t="s">
        <v>970</v>
      </c>
      <c r="O4" s="1238" t="s">
        <v>971</v>
      </c>
    </row>
    <row r="5" spans="2:16" ht="73" thickBot="1">
      <c r="B5" s="1285"/>
      <c r="C5" s="1237"/>
      <c r="D5" s="748" t="s">
        <v>241</v>
      </c>
      <c r="E5" s="770" t="s">
        <v>242</v>
      </c>
      <c r="F5" s="455" t="s">
        <v>243</v>
      </c>
      <c r="G5" s="748" t="s">
        <v>241</v>
      </c>
      <c r="H5" s="770" t="s">
        <v>242</v>
      </c>
      <c r="I5" s="455" t="s">
        <v>243</v>
      </c>
      <c r="J5" s="748" t="s">
        <v>241</v>
      </c>
      <c r="K5" s="770" t="s">
        <v>242</v>
      </c>
      <c r="L5" s="455" t="s">
        <v>243</v>
      </c>
      <c r="M5" s="1298"/>
      <c r="N5" s="1298"/>
      <c r="O5" s="1298"/>
    </row>
    <row r="6" spans="2:16" ht="15" thickBot="1">
      <c r="B6" s="1135"/>
      <c r="C6" s="1136"/>
      <c r="D6" s="771" t="s">
        <v>777</v>
      </c>
      <c r="E6" s="772" t="s">
        <v>778</v>
      </c>
      <c r="F6" s="773" t="s">
        <v>779</v>
      </c>
      <c r="G6" s="771" t="s">
        <v>780</v>
      </c>
      <c r="H6" s="772" t="s">
        <v>781</v>
      </c>
      <c r="I6" s="773" t="s">
        <v>782</v>
      </c>
      <c r="J6" s="771" t="s">
        <v>806</v>
      </c>
      <c r="K6" s="772" t="s">
        <v>807</v>
      </c>
      <c r="L6" s="773" t="s">
        <v>808</v>
      </c>
      <c r="M6" s="774" t="s">
        <v>809</v>
      </c>
      <c r="N6" s="774" t="s">
        <v>712</v>
      </c>
      <c r="O6" s="774" t="s">
        <v>810</v>
      </c>
    </row>
    <row r="7" spans="2:16">
      <c r="B7" s="775" t="s">
        <v>691</v>
      </c>
      <c r="C7" s="776" t="s">
        <v>840</v>
      </c>
      <c r="D7" s="259">
        <v>0</v>
      </c>
      <c r="E7" s="261">
        <v>0</v>
      </c>
      <c r="F7" s="260">
        <v>0</v>
      </c>
      <c r="G7" s="259">
        <v>0</v>
      </c>
      <c r="H7" s="261">
        <v>0</v>
      </c>
      <c r="I7" s="260">
        <v>0</v>
      </c>
      <c r="J7" s="259">
        <v>0</v>
      </c>
      <c r="K7" s="261">
        <v>0</v>
      </c>
      <c r="L7" s="260">
        <v>0</v>
      </c>
      <c r="M7" s="781">
        <v>0</v>
      </c>
      <c r="N7" s="781">
        <v>0</v>
      </c>
      <c r="O7" s="260">
        <v>0</v>
      </c>
      <c r="P7" s="43" t="str">
        <f>IF(COUNTBLANK(D7:O7)=12,"",IF(AND(COUNTBLANK(D7:O7)=0,COUNT(D7:O7)=12), "Weryfikacja bieżącego wiersza OK", "Należy wypełnić wszystkie pola w bieżącym wierszu"))</f>
        <v>Weryfikacja bieżącego wiersza OK</v>
      </c>
    </row>
    <row r="8" spans="2:16" ht="21.75" customHeight="1">
      <c r="B8" s="230" t="s">
        <v>692</v>
      </c>
      <c r="C8" s="777" t="s">
        <v>233</v>
      </c>
      <c r="D8" s="297">
        <v>0</v>
      </c>
      <c r="E8" s="782">
        <v>0</v>
      </c>
      <c r="F8" s="298">
        <v>0</v>
      </c>
      <c r="G8" s="297">
        <v>0</v>
      </c>
      <c r="H8" s="782">
        <v>0</v>
      </c>
      <c r="I8" s="298">
        <v>0</v>
      </c>
      <c r="J8" s="297">
        <v>0</v>
      </c>
      <c r="K8" s="782">
        <v>0</v>
      </c>
      <c r="L8" s="298">
        <v>0</v>
      </c>
      <c r="M8" s="783">
        <v>0</v>
      </c>
      <c r="N8" s="783">
        <v>0</v>
      </c>
      <c r="O8" s="298">
        <v>0</v>
      </c>
      <c r="P8" s="43" t="str">
        <f t="shared" ref="P8:P13" si="0">IF(COUNTBLANK(D8:O8)=12,"",IF(AND(COUNTBLANK(D8:O8)=0,COUNT(D8:O8)=12), "Weryfikacja bieżącego wiersza OK", "Należy wypełnić wszystkie pola w bieżącym wierszu"))</f>
        <v>Weryfikacja bieżącego wiersza OK</v>
      </c>
    </row>
    <row r="9" spans="2:16">
      <c r="B9" s="230" t="s">
        <v>693</v>
      </c>
      <c r="C9" s="777" t="s">
        <v>84</v>
      </c>
      <c r="D9" s="265">
        <v>0</v>
      </c>
      <c r="E9" s="267">
        <v>0</v>
      </c>
      <c r="F9" s="266">
        <v>0</v>
      </c>
      <c r="G9" s="265">
        <v>0</v>
      </c>
      <c r="H9" s="267">
        <v>0</v>
      </c>
      <c r="I9" s="266">
        <v>0</v>
      </c>
      <c r="J9" s="265">
        <v>0</v>
      </c>
      <c r="K9" s="267">
        <v>0</v>
      </c>
      <c r="L9" s="266">
        <v>0</v>
      </c>
      <c r="M9" s="784">
        <v>0</v>
      </c>
      <c r="N9" s="784">
        <v>0</v>
      </c>
      <c r="O9" s="266">
        <v>0</v>
      </c>
      <c r="P9" s="43" t="str">
        <f t="shared" si="0"/>
        <v>Weryfikacja bieżącego wiersza OK</v>
      </c>
    </row>
    <row r="10" spans="2:16" ht="29">
      <c r="B10" s="230" t="s">
        <v>694</v>
      </c>
      <c r="C10" s="777" t="s">
        <v>48</v>
      </c>
      <c r="D10" s="265">
        <v>0</v>
      </c>
      <c r="E10" s="267">
        <v>0</v>
      </c>
      <c r="F10" s="266">
        <v>0</v>
      </c>
      <c r="G10" s="265">
        <v>0</v>
      </c>
      <c r="H10" s="267">
        <v>0</v>
      </c>
      <c r="I10" s="266">
        <v>0</v>
      </c>
      <c r="J10" s="265">
        <v>0</v>
      </c>
      <c r="K10" s="267">
        <v>0</v>
      </c>
      <c r="L10" s="266">
        <v>0</v>
      </c>
      <c r="M10" s="784">
        <v>0</v>
      </c>
      <c r="N10" s="784">
        <v>0</v>
      </c>
      <c r="O10" s="266">
        <v>0</v>
      </c>
      <c r="P10" s="43" t="str">
        <f t="shared" si="0"/>
        <v>Weryfikacja bieżącego wiersza OK</v>
      </c>
    </row>
    <row r="11" spans="2:16">
      <c r="B11" s="230" t="s">
        <v>695</v>
      </c>
      <c r="C11" s="777" t="s">
        <v>86</v>
      </c>
      <c r="D11" s="265">
        <v>0</v>
      </c>
      <c r="E11" s="267">
        <v>0</v>
      </c>
      <c r="F11" s="266">
        <v>0</v>
      </c>
      <c r="G11" s="265">
        <v>0</v>
      </c>
      <c r="H11" s="267">
        <v>0</v>
      </c>
      <c r="I11" s="266">
        <v>0</v>
      </c>
      <c r="J11" s="265">
        <v>0</v>
      </c>
      <c r="K11" s="267">
        <v>0</v>
      </c>
      <c r="L11" s="266">
        <v>0</v>
      </c>
      <c r="M11" s="784">
        <v>0</v>
      </c>
      <c r="N11" s="784">
        <v>0</v>
      </c>
      <c r="O11" s="266">
        <v>0</v>
      </c>
      <c r="P11" s="43" t="str">
        <f t="shared" si="0"/>
        <v>Weryfikacja bieżącego wiersza OK</v>
      </c>
    </row>
    <row r="12" spans="2:16" ht="15" thickBot="1">
      <c r="B12" s="230" t="s">
        <v>696</v>
      </c>
      <c r="C12" s="777" t="s">
        <v>47</v>
      </c>
      <c r="D12" s="265">
        <v>0</v>
      </c>
      <c r="E12" s="267">
        <v>0</v>
      </c>
      <c r="F12" s="266">
        <v>0</v>
      </c>
      <c r="G12" s="265">
        <v>0</v>
      </c>
      <c r="H12" s="267">
        <v>0</v>
      </c>
      <c r="I12" s="266">
        <v>0</v>
      </c>
      <c r="J12" s="265">
        <v>0</v>
      </c>
      <c r="K12" s="267">
        <v>0</v>
      </c>
      <c r="L12" s="266">
        <v>0</v>
      </c>
      <c r="M12" s="784">
        <v>0</v>
      </c>
      <c r="N12" s="784">
        <v>0</v>
      </c>
      <c r="O12" s="266">
        <v>0</v>
      </c>
      <c r="P12" s="43" t="str">
        <f t="shared" si="0"/>
        <v>Weryfikacja bieżącego wiersza OK</v>
      </c>
    </row>
    <row r="13" spans="2:16" ht="15" thickBot="1">
      <c r="B13" s="778" t="s">
        <v>697</v>
      </c>
      <c r="C13" s="779" t="s">
        <v>52</v>
      </c>
      <c r="D13" s="281">
        <v>0</v>
      </c>
      <c r="E13" s="785">
        <v>0</v>
      </c>
      <c r="F13" s="786">
        <v>0</v>
      </c>
      <c r="G13" s="281">
        <v>0</v>
      </c>
      <c r="H13" s="785">
        <v>0</v>
      </c>
      <c r="I13" s="786">
        <v>0</v>
      </c>
      <c r="J13" s="281">
        <v>0</v>
      </c>
      <c r="K13" s="785">
        <v>0</v>
      </c>
      <c r="L13" s="786">
        <v>0</v>
      </c>
      <c r="M13" s="787">
        <v>0</v>
      </c>
      <c r="N13" s="787">
        <v>0</v>
      </c>
      <c r="O13" s="786">
        <v>0</v>
      </c>
      <c r="P13" s="43" t="str">
        <f t="shared" si="0"/>
        <v>Weryfikacja bieżącego wiersza OK</v>
      </c>
    </row>
    <row r="14" spans="2:16">
      <c r="G14" s="38"/>
      <c r="H14" s="38"/>
      <c r="I14" s="38"/>
      <c r="J14" s="38"/>
      <c r="K14" s="38"/>
      <c r="L14" s="38"/>
      <c r="M14" s="38"/>
    </row>
    <row r="15" spans="2:16">
      <c r="C15" s="117" t="s">
        <v>1758</v>
      </c>
      <c r="G15" s="38"/>
      <c r="H15" s="38"/>
      <c r="I15" s="38"/>
      <c r="J15" s="38"/>
      <c r="K15" s="38"/>
      <c r="L15" s="38"/>
      <c r="M15" s="38"/>
    </row>
    <row r="16" spans="2:16">
      <c r="C16" s="43" t="s">
        <v>697</v>
      </c>
      <c r="D16" s="62" t="str">
        <f>IF(D13="","",IF(ROUND(SUM(D7:D12)-D9,2)=ROUND(D13,2),"OK","Błąd sumy częściowej"))</f>
        <v>OK</v>
      </c>
      <c r="E16" s="62" t="str">
        <f t="shared" ref="E16:O16" si="1">IF(E13="","",IF(ROUND(SUM(E7:E12)-E9,2)=ROUND(E13,2),"OK","Błąd sumy częściowej"))</f>
        <v>OK</v>
      </c>
      <c r="F16" s="62" t="str">
        <f t="shared" si="1"/>
        <v>OK</v>
      </c>
      <c r="G16" s="62" t="str">
        <f t="shared" si="1"/>
        <v>OK</v>
      </c>
      <c r="H16" s="62" t="str">
        <f t="shared" si="1"/>
        <v>OK</v>
      </c>
      <c r="I16" s="62" t="str">
        <f t="shared" si="1"/>
        <v>OK</v>
      </c>
      <c r="J16" s="62" t="str">
        <f t="shared" si="1"/>
        <v>OK</v>
      </c>
      <c r="K16" s="62" t="str">
        <f t="shared" si="1"/>
        <v>OK</v>
      </c>
      <c r="L16" s="62" t="str">
        <f t="shared" si="1"/>
        <v>OK</v>
      </c>
      <c r="M16" s="62" t="str">
        <f t="shared" si="1"/>
        <v>OK</v>
      </c>
      <c r="N16" s="62" t="str">
        <f t="shared" si="1"/>
        <v>OK</v>
      </c>
      <c r="O16" s="62" t="str">
        <f t="shared" si="1"/>
        <v>OK</v>
      </c>
    </row>
    <row r="17" spans="3:13">
      <c r="C17" s="43" t="s">
        <v>1759</v>
      </c>
      <c r="D17" s="291" t="str">
        <f>IF(COUNTBLANK(P7:P13)=7,"",IF(AND(COUNTIF(P7:P13,"Weryfikacja bieżącego wiersza OK")=7,COUNTIF(D16:O16,"OK")=12),"Arkusz jest zwalidowany poprawnie","Arkusz jest niepoprawny"))</f>
        <v>Arkusz jest zwalidowany poprawnie</v>
      </c>
      <c r="G17" s="38"/>
      <c r="H17" s="38"/>
      <c r="I17" s="38"/>
      <c r="J17" s="38"/>
      <c r="K17" s="38"/>
      <c r="L17" s="38"/>
      <c r="M17" s="38"/>
    </row>
    <row r="18" spans="3:13">
      <c r="G18" s="38"/>
      <c r="H18" s="38"/>
      <c r="I18" s="38"/>
      <c r="J18" s="38"/>
      <c r="K18" s="38"/>
      <c r="L18" s="38"/>
      <c r="M18" s="38"/>
    </row>
    <row r="19" spans="3:13">
      <c r="G19" s="38"/>
      <c r="H19" s="38"/>
      <c r="I19" s="38"/>
      <c r="J19" s="38"/>
      <c r="K19" s="38"/>
      <c r="L19" s="38"/>
      <c r="M19" s="38"/>
    </row>
    <row r="20" spans="3:13">
      <c r="G20" s="38"/>
      <c r="H20" s="38"/>
      <c r="I20" s="38"/>
      <c r="J20" s="38"/>
      <c r="K20" s="38"/>
      <c r="L20" s="38"/>
      <c r="M20" s="38"/>
    </row>
    <row r="21" spans="3:13">
      <c r="G21" s="38"/>
      <c r="H21" s="38"/>
      <c r="I21" s="38"/>
      <c r="J21" s="38"/>
      <c r="K21" s="38"/>
      <c r="L21" s="38"/>
      <c r="M21" s="38"/>
    </row>
    <row r="22" spans="3:13">
      <c r="G22" s="38"/>
      <c r="H22" s="38"/>
      <c r="I22" s="38"/>
      <c r="J22" s="38"/>
      <c r="K22" s="38"/>
      <c r="L22" s="38"/>
      <c r="M22" s="38"/>
    </row>
    <row r="26" spans="3:13">
      <c r="C26" s="780"/>
    </row>
  </sheetData>
  <sheetProtection algorithmName="SHA-512" hashValue="YIddrvuGs+FaxXu2EvmuWsmFfoISI9vj/NPUc0yBdfgpGQ1KRbCXBiVsv1wBPxlUWyKb5v3CD4sbKUdMQt4Gvw==" saltValue="DfPzAPs/pBKL0EcoBwc1Nw==" spinCount="100000" sheet="1" objects="1" scenarios="1"/>
  <mergeCells count="7">
    <mergeCell ref="N4:N5"/>
    <mergeCell ref="O4:O5"/>
    <mergeCell ref="B4:C6"/>
    <mergeCell ref="D4:F4"/>
    <mergeCell ref="G4:I4"/>
    <mergeCell ref="J4:L4"/>
    <mergeCell ref="M4:M5"/>
  </mergeCells>
  <conditionalFormatting sqref="P7">
    <cfRule type="containsText" dxfId="70" priority="5" operator="containsText" text="Należy">
      <formula>NOT(ISERROR(SEARCH("Należy",P7)))</formula>
    </cfRule>
    <cfRule type="containsText" dxfId="69" priority="6" operator="containsText" text="Weryfikacja bieżącego wiersza OK">
      <formula>NOT(ISERROR(SEARCH("Weryfikacja bieżącego wiersza OK",P7)))</formula>
    </cfRule>
  </conditionalFormatting>
  <conditionalFormatting sqref="P8:P13">
    <cfRule type="containsText" dxfId="68" priority="3" operator="containsText" text="Należy">
      <formula>NOT(ISERROR(SEARCH("Należy",P8)))</formula>
    </cfRule>
    <cfRule type="containsText" dxfId="67" priority="4" operator="containsText" text="Weryfikacja bieżącego wiersza OK">
      <formula>NOT(ISERROR(SEARCH("Weryfikacja bieżącego wiersza OK",P8)))</formula>
    </cfRule>
  </conditionalFormatting>
  <conditionalFormatting sqref="D16:O16">
    <cfRule type="containsText" dxfId="66" priority="2" operator="containsText" text="OK">
      <formula>NOT(ISERROR(SEARCH("OK",D16)))</formula>
    </cfRule>
  </conditionalFormatting>
  <conditionalFormatting sqref="D17">
    <cfRule type="containsText" dxfId="6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4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4"/>
  <dimension ref="B1:J14"/>
  <sheetViews>
    <sheetView workbookViewId="0">
      <selection activeCell="D6" sqref="D6:I10"/>
    </sheetView>
  </sheetViews>
  <sheetFormatPr defaultColWidth="8.7265625" defaultRowHeight="14.5"/>
  <cols>
    <col min="1" max="2" width="8.7265625" style="43"/>
    <col min="3" max="3" width="31.1796875" style="43" customWidth="1"/>
    <col min="4" max="6" width="13.54296875" style="43" customWidth="1"/>
    <col min="7" max="7" width="15.453125" style="43" customWidth="1"/>
    <col min="8" max="8" width="21.1796875" style="43" customWidth="1"/>
    <col min="9" max="9" width="13.54296875" style="43" customWidth="1"/>
    <col min="10" max="16384" width="8.7265625" style="43"/>
  </cols>
  <sheetData>
    <row r="1" spans="2:10">
      <c r="B1" s="39" t="s">
        <v>8</v>
      </c>
    </row>
    <row r="2" spans="2:10">
      <c r="B2" s="52" t="s">
        <v>1537</v>
      </c>
      <c r="C2" s="52"/>
      <c r="D2" s="52"/>
      <c r="E2" s="38"/>
      <c r="F2" s="38"/>
    </row>
    <row r="3" spans="2:10" ht="15" thickBot="1">
      <c r="B3" s="38"/>
      <c r="C3" s="38"/>
      <c r="D3" s="38"/>
      <c r="E3" s="38"/>
      <c r="F3" s="38"/>
    </row>
    <row r="4" spans="2:10" ht="73" thickBot="1">
      <c r="B4" s="1301"/>
      <c r="C4" s="1302"/>
      <c r="D4" s="788" t="s">
        <v>207</v>
      </c>
      <c r="E4" s="789" t="s">
        <v>209</v>
      </c>
      <c r="F4" s="788" t="s">
        <v>208</v>
      </c>
      <c r="G4" s="788" t="s">
        <v>969</v>
      </c>
      <c r="H4" s="788" t="s">
        <v>970</v>
      </c>
      <c r="I4" s="788" t="s">
        <v>47</v>
      </c>
    </row>
    <row r="5" spans="2:10" ht="15" thickBot="1">
      <c r="B5" s="1303"/>
      <c r="C5" s="1304"/>
      <c r="D5" s="790" t="s">
        <v>777</v>
      </c>
      <c r="E5" s="791" t="s">
        <v>778</v>
      </c>
      <c r="F5" s="790" t="s">
        <v>779</v>
      </c>
      <c r="G5" s="792" t="s">
        <v>780</v>
      </c>
      <c r="H5" s="792" t="s">
        <v>781</v>
      </c>
      <c r="I5" s="792" t="s">
        <v>782</v>
      </c>
    </row>
    <row r="6" spans="2:10">
      <c r="B6" s="775" t="s">
        <v>698</v>
      </c>
      <c r="C6" s="777" t="s">
        <v>53</v>
      </c>
      <c r="D6" s="783">
        <v>0</v>
      </c>
      <c r="E6" s="783">
        <v>0</v>
      </c>
      <c r="F6" s="783">
        <v>0</v>
      </c>
      <c r="G6" s="783">
        <v>0</v>
      </c>
      <c r="H6" s="783">
        <v>0</v>
      </c>
      <c r="I6" s="783">
        <v>0</v>
      </c>
      <c r="J6" s="43" t="str">
        <f>IF(COUNTBLANK(D6:I6)=6,"",IF(AND(COUNTBLANK(D6:I6)=0,COUNT(D6:I6)=6), "Weryfikacja bieżącego wiersza OK", "Należy wypełnić wszystkie pola w bieżącym wierszu"))</f>
        <v>Weryfikacja bieżącego wiersza OK</v>
      </c>
    </row>
    <row r="7" spans="2:10">
      <c r="B7" s="793" t="s">
        <v>699</v>
      </c>
      <c r="C7" s="777" t="s">
        <v>54</v>
      </c>
      <c r="D7" s="783">
        <v>0</v>
      </c>
      <c r="E7" s="783">
        <v>0</v>
      </c>
      <c r="F7" s="783">
        <v>0</v>
      </c>
      <c r="G7" s="783">
        <v>0</v>
      </c>
      <c r="H7" s="783">
        <v>0</v>
      </c>
      <c r="I7" s="783">
        <v>0</v>
      </c>
      <c r="J7" s="43" t="str">
        <f t="shared" ref="J7:J10" si="0">IF(COUNTBLANK(D7:I7)=6,"",IF(AND(COUNTBLANK(D7:I7)=0,COUNT(D7:I7)=6), "Weryfikacja bieżącego wiersza OK", "Należy wypełnić wszystkie pola w bieżącym wierszu"))</f>
        <v>Weryfikacja bieżącego wiersza OK</v>
      </c>
    </row>
    <row r="8" spans="2:10">
      <c r="B8" s="230" t="s">
        <v>700</v>
      </c>
      <c r="C8" s="794" t="s">
        <v>840</v>
      </c>
      <c r="D8" s="784">
        <v>0</v>
      </c>
      <c r="E8" s="784">
        <v>0</v>
      </c>
      <c r="F8" s="784">
        <v>0</v>
      </c>
      <c r="G8" s="784">
        <v>0</v>
      </c>
      <c r="H8" s="784">
        <v>0</v>
      </c>
      <c r="I8" s="784">
        <v>0</v>
      </c>
      <c r="J8" s="43" t="str">
        <f t="shared" si="0"/>
        <v>Weryfikacja bieżącego wiersza OK</v>
      </c>
    </row>
    <row r="9" spans="2:10" ht="15" thickBot="1">
      <c r="B9" s="228" t="s">
        <v>701</v>
      </c>
      <c r="C9" s="795" t="s">
        <v>47</v>
      </c>
      <c r="D9" s="784">
        <v>0</v>
      </c>
      <c r="E9" s="784">
        <v>0</v>
      </c>
      <c r="F9" s="784">
        <v>0</v>
      </c>
      <c r="G9" s="784">
        <v>0</v>
      </c>
      <c r="H9" s="784">
        <v>0</v>
      </c>
      <c r="I9" s="784">
        <v>0</v>
      </c>
      <c r="J9" s="43" t="str">
        <f t="shared" si="0"/>
        <v>Weryfikacja bieżącego wiersza OK</v>
      </c>
    </row>
    <row r="10" spans="2:10" ht="15" thickBot="1">
      <c r="B10" s="778" t="s">
        <v>702</v>
      </c>
      <c r="C10" s="212" t="s">
        <v>52</v>
      </c>
      <c r="D10" s="787">
        <v>0</v>
      </c>
      <c r="E10" s="787">
        <v>0</v>
      </c>
      <c r="F10" s="787">
        <v>0</v>
      </c>
      <c r="G10" s="787">
        <v>0</v>
      </c>
      <c r="H10" s="787">
        <v>0</v>
      </c>
      <c r="I10" s="787">
        <v>0</v>
      </c>
      <c r="J10" s="43" t="str">
        <f t="shared" si="0"/>
        <v>Weryfikacja bieżącego wiersza OK</v>
      </c>
    </row>
    <row r="12" spans="2:10">
      <c r="C12" s="117" t="s">
        <v>1758</v>
      </c>
    </row>
    <row r="13" spans="2:10">
      <c r="C13" s="43" t="s">
        <v>702</v>
      </c>
      <c r="D13" s="62" t="str">
        <f>IF(D10="","",IF(ROUND(SUM(D6:D9),2)=ROUND(D10,2),"OK","Błąd sumy częściowej"))</f>
        <v>OK</v>
      </c>
      <c r="E13" s="62" t="str">
        <f t="shared" ref="E13:I13" si="1">IF(E10="","",IF(ROUND(SUM(E6:E9),2)=ROUND(E10,2),"OK","Błąd sumy częściowej"))</f>
        <v>OK</v>
      </c>
      <c r="F13" s="62" t="str">
        <f t="shared" si="1"/>
        <v>OK</v>
      </c>
      <c r="G13" s="62" t="str">
        <f t="shared" si="1"/>
        <v>OK</v>
      </c>
      <c r="H13" s="62" t="str">
        <f t="shared" si="1"/>
        <v>OK</v>
      </c>
      <c r="I13" s="62" t="str">
        <f t="shared" si="1"/>
        <v>OK</v>
      </c>
    </row>
    <row r="14" spans="2:10">
      <c r="C14" s="43" t="s">
        <v>1759</v>
      </c>
      <c r="D14" s="291" t="str">
        <f>IF(COUNTBLANK(J6:J10)=5,"",IF(AND(COUNTIF(J6:J10,"Weryfikacja bieżącego wiersza OK")=5,COUNTIF(D13:I13,"OK")=6),"Arkusz jest zwalidowany poprawnie","Arkusz jest niepoprawny"))</f>
        <v>Arkusz jest zwalidowany poprawnie</v>
      </c>
    </row>
  </sheetData>
  <sheetProtection algorithmName="SHA-512" hashValue="bJv9S6D1DppLAItIVBV1sDxA/Ym9FQVcem72YD9TisVL1L6EiiVl13hySWsp2XGTjx6a7B1s87KUREdmj8npkQ==" saltValue="PXM+xUhBf/xzJh3V77gZWA==" spinCount="100000" sheet="1" objects="1" scenarios="1"/>
  <mergeCells count="1">
    <mergeCell ref="B4:C5"/>
  </mergeCells>
  <conditionalFormatting sqref="J6">
    <cfRule type="containsText" dxfId="64" priority="5" operator="containsText" text="Należy">
      <formula>NOT(ISERROR(SEARCH("Należy",J6)))</formula>
    </cfRule>
    <cfRule type="containsText" dxfId="63" priority="6" operator="containsText" text="Weryfikacja bieżącego wiersza OK">
      <formula>NOT(ISERROR(SEARCH("Weryfikacja bieżącego wiersza OK",J6)))</formula>
    </cfRule>
  </conditionalFormatting>
  <conditionalFormatting sqref="J7:J10">
    <cfRule type="containsText" dxfId="62" priority="3" operator="containsText" text="Należy">
      <formula>NOT(ISERROR(SEARCH("Należy",J7)))</formula>
    </cfRule>
    <cfRule type="containsText" dxfId="61" priority="4" operator="containsText" text="Weryfikacja bieżącego wiersza OK">
      <formula>NOT(ISERROR(SEARCH("Weryfikacja bieżącego wiersza OK",J7)))</formula>
    </cfRule>
  </conditionalFormatting>
  <conditionalFormatting sqref="D13:I13">
    <cfRule type="containsText" dxfId="60" priority="2" operator="containsText" text="OK">
      <formula>NOT(ISERROR(SEARCH("OK",D13)))</formula>
    </cfRule>
  </conditionalFormatting>
  <conditionalFormatting sqref="D14">
    <cfRule type="containsText" dxfId="59" priority="1" operator="containsText" text="Arkusz jest zwalidowany poprawnie">
      <formula>NOT(ISERROR(SEARCH("Arkusz jest zwalidowany poprawnie",D14)))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5"/>
  <dimension ref="B1:R16"/>
  <sheetViews>
    <sheetView view="pageBreakPreview" zoomScaleNormal="100" zoomScaleSheetLayoutView="100" workbookViewId="0">
      <selection activeCell="D6" sqref="D6:E12"/>
    </sheetView>
  </sheetViews>
  <sheetFormatPr defaultColWidth="8.7265625" defaultRowHeight="14.5"/>
  <cols>
    <col min="1" max="1" width="9.1796875" style="43" customWidth="1"/>
    <col min="2" max="2" width="9.26953125" style="43" customWidth="1"/>
    <col min="3" max="3" width="37.26953125" style="43" customWidth="1"/>
    <col min="4" max="4" width="19.1796875" style="43" customWidth="1"/>
    <col min="5" max="5" width="24.81640625" style="43" customWidth="1"/>
    <col min="6" max="6" width="31" style="43" customWidth="1"/>
    <col min="7" max="41" width="5.81640625" style="43" customWidth="1"/>
    <col min="42" max="16384" width="8.7265625" style="43"/>
  </cols>
  <sheetData>
    <row r="1" spans="2:18">
      <c r="B1" s="39" t="s">
        <v>8</v>
      </c>
      <c r="C1" s="40"/>
      <c r="D1" s="38"/>
      <c r="E1" s="38"/>
    </row>
    <row r="2" spans="2:18">
      <c r="B2" s="38" t="s">
        <v>703</v>
      </c>
      <c r="C2" s="38"/>
      <c r="D2" s="38"/>
      <c r="E2" s="38"/>
    </row>
    <row r="3" spans="2:18" ht="16.5" customHeight="1" thickBot="1">
      <c r="B3" s="38"/>
      <c r="C3" s="38"/>
      <c r="D3" s="319"/>
      <c r="E3" s="319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8" ht="15" thickBot="1">
      <c r="B4" s="1145"/>
      <c r="C4" s="1146"/>
      <c r="D4" s="796" t="s">
        <v>210</v>
      </c>
      <c r="E4" s="797" t="s">
        <v>58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2:18" ht="15" thickBot="1">
      <c r="B5" s="1147"/>
      <c r="C5" s="1148"/>
      <c r="D5" s="224" t="s">
        <v>777</v>
      </c>
      <c r="E5" s="538" t="s">
        <v>778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2:18">
      <c r="B6" s="775" t="s">
        <v>704</v>
      </c>
      <c r="C6" s="777" t="s">
        <v>840</v>
      </c>
      <c r="D6" s="781">
        <v>0</v>
      </c>
      <c r="E6" s="260">
        <v>0</v>
      </c>
      <c r="F6" s="43" t="str">
        <f>IF(COUNTBLANK(D6:E6)=2,"",IF(AND(COUNTBLANK(D6:E6)=0,COUNT(D6:E6)=2), "Weryfikacja bieżącego wiersza OK", "Należy wypełnić wszystkie pola w bieżącym wierszu"))</f>
        <v>Weryfikacja bieżącego wiersza OK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2:18">
      <c r="B7" s="798" t="s">
        <v>705</v>
      </c>
      <c r="C7" s="777" t="s">
        <v>233</v>
      </c>
      <c r="D7" s="783">
        <v>0</v>
      </c>
      <c r="E7" s="298">
        <v>0</v>
      </c>
      <c r="F7" s="43" t="str">
        <f t="shared" ref="F7:F12" si="0">IF(COUNTBLANK(D7:E7)=2,"",IF(AND(COUNTBLANK(D7:E7)=0,COUNT(D7:E7)=2), "Weryfikacja bieżącego wiersza OK", "Należy wypełnić wszystkie pola w bieżącym wierszu"))</f>
        <v>Weryfikacja bieżącego wiersza OK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>
      <c r="B8" s="228" t="s">
        <v>706</v>
      </c>
      <c r="C8" s="799" t="s">
        <v>84</v>
      </c>
      <c r="D8" s="784">
        <v>0</v>
      </c>
      <c r="E8" s="266">
        <v>0</v>
      </c>
      <c r="F8" s="43" t="str">
        <f t="shared" si="0"/>
        <v>Weryfikacja bieżącego wiersza OK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2:18" ht="18" customHeight="1">
      <c r="B9" s="230" t="s">
        <v>707</v>
      </c>
      <c r="C9" s="777" t="s">
        <v>48</v>
      </c>
      <c r="D9" s="235">
        <v>0</v>
      </c>
      <c r="E9" s="272">
        <v>0</v>
      </c>
      <c r="F9" s="43" t="str">
        <f t="shared" si="0"/>
        <v>Weryfikacja bieżącego wiersza OK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2:18">
      <c r="B10" s="800" t="s">
        <v>708</v>
      </c>
      <c r="C10" s="777" t="s">
        <v>86</v>
      </c>
      <c r="D10" s="784">
        <v>0</v>
      </c>
      <c r="E10" s="266">
        <v>0</v>
      </c>
      <c r="F10" s="43" t="str">
        <f t="shared" si="0"/>
        <v>Weryfikacja bieżącego wiersza OK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5" thickBot="1">
      <c r="B11" s="230" t="s">
        <v>709</v>
      </c>
      <c r="C11" s="777" t="s">
        <v>47</v>
      </c>
      <c r="D11" s="802">
        <v>0</v>
      </c>
      <c r="E11" s="803">
        <v>0</v>
      </c>
      <c r="F11" s="43" t="str">
        <f t="shared" si="0"/>
        <v>Weryfikacja bieżącego wiersza OK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5" thickBot="1">
      <c r="B12" s="231" t="s">
        <v>710</v>
      </c>
      <c r="C12" s="801" t="s">
        <v>52</v>
      </c>
      <c r="D12" s="241">
        <v>0</v>
      </c>
      <c r="E12" s="349">
        <v>0</v>
      </c>
      <c r="F12" s="43" t="str">
        <f t="shared" si="0"/>
        <v>Weryfikacja bieżącego wiersza OK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2:18">
      <c r="B13" s="319"/>
      <c r="C13" s="319"/>
      <c r="D13" s="319"/>
      <c r="E13" s="31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2:18">
      <c r="C14" s="117" t="s">
        <v>1758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2:18">
      <c r="C15" s="43" t="s">
        <v>710</v>
      </c>
      <c r="D15" s="62" t="str">
        <f>IF(D12="","",IF(ROUND(SUM(D6+D7+D9+D10+D11),2)=ROUND(D12,2),"OK","Błąd sumy częściowej"))</f>
        <v>OK</v>
      </c>
      <c r="E15" s="62" t="str">
        <f>IF(E12="","",IF(ROUND(SUM(E6+E7+E9+E10+E11),2)=ROUND(E12,2),"OK","Błąd sumy częściowej"))</f>
        <v>OK</v>
      </c>
    </row>
    <row r="16" spans="2:18">
      <c r="C16" s="43" t="s">
        <v>1759</v>
      </c>
      <c r="D16" s="291" t="str">
        <f>IF(COUNTBLANK(F6:F12)=7,"",IF(AND(COUNTIF(F6:F12,"Weryfikacja bieżącego wiersza OK")=7,COUNTIF(D15:E15,"OK")=2),"Arkusz jest zwalidowany poprawnie","Arkusz jest niepoprawny"))</f>
        <v>Arkusz jest zwalidowany poprawnie</v>
      </c>
    </row>
  </sheetData>
  <sheetProtection algorithmName="SHA-512" hashValue="eow6OzbJIHUYEfC9R9NkuYUCewJXgRdfmCQrjqX7c7IWvym+khDwav7WAMQ43ucmPP9rzoR93Qi9A5YLE2jc/w==" saltValue="iphrkjXxf93PfuXdaQ3JHA==" spinCount="100000" sheet="1" objects="1" scenarios="1"/>
  <mergeCells count="1">
    <mergeCell ref="B4:C5"/>
  </mergeCells>
  <conditionalFormatting sqref="F6">
    <cfRule type="containsText" dxfId="58" priority="5" operator="containsText" text="Należy">
      <formula>NOT(ISERROR(SEARCH("Należy",F6)))</formula>
    </cfRule>
    <cfRule type="containsText" dxfId="57" priority="6" operator="containsText" text="Weryfikacja bieżącego wiersza OK">
      <formula>NOT(ISERROR(SEARCH("Weryfikacja bieżącego wiersza OK",F6)))</formula>
    </cfRule>
  </conditionalFormatting>
  <conditionalFormatting sqref="F7:F12">
    <cfRule type="containsText" dxfId="56" priority="3" operator="containsText" text="Należy">
      <formula>NOT(ISERROR(SEARCH("Należy",F7)))</formula>
    </cfRule>
    <cfRule type="containsText" dxfId="55" priority="4" operator="containsText" text="Weryfikacja bieżącego wiersza OK">
      <formula>NOT(ISERROR(SEARCH("Weryfikacja bieżącego wiersza OK",F7)))</formula>
    </cfRule>
  </conditionalFormatting>
  <conditionalFormatting sqref="D15:E15">
    <cfRule type="containsText" dxfId="54" priority="2" operator="containsText" text="OK">
      <formula>NOT(ISERROR(SEARCH("OK",D15)))</formula>
    </cfRule>
  </conditionalFormatting>
  <conditionalFormatting sqref="D16">
    <cfRule type="containsText" dxfId="53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6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6"/>
  <dimension ref="B1:I28"/>
  <sheetViews>
    <sheetView view="pageBreakPreview" zoomScaleNormal="100" zoomScaleSheetLayoutView="100" workbookViewId="0">
      <selection activeCell="C7" sqref="C7:H26"/>
    </sheetView>
  </sheetViews>
  <sheetFormatPr defaultColWidth="8.7265625" defaultRowHeight="14.5"/>
  <cols>
    <col min="1" max="1" width="9.26953125" style="43" customWidth="1"/>
    <col min="2" max="2" width="11.26953125" style="43" customWidth="1"/>
    <col min="3" max="3" width="14" style="43" customWidth="1"/>
    <col min="4" max="4" width="18.7265625" style="43" customWidth="1"/>
    <col min="5" max="8" width="13.54296875" style="43" customWidth="1"/>
    <col min="9" max="16384" width="8.7265625" style="43"/>
  </cols>
  <sheetData>
    <row r="1" spans="2:9">
      <c r="B1" s="39" t="s">
        <v>938</v>
      </c>
      <c r="C1" s="804"/>
    </row>
    <row r="2" spans="2:9">
      <c r="B2" s="38" t="s">
        <v>1538</v>
      </c>
      <c r="C2" s="38"/>
      <c r="D2" s="38"/>
      <c r="E2" s="38"/>
    </row>
    <row r="3" spans="2:9" ht="15" thickBot="1">
      <c r="B3" s="38"/>
      <c r="C3" s="38"/>
      <c r="D3" s="38"/>
      <c r="E3" s="38"/>
    </row>
    <row r="4" spans="2:9">
      <c r="B4" s="1305"/>
      <c r="C4" s="1308" t="s">
        <v>775</v>
      </c>
      <c r="D4" s="1309"/>
      <c r="E4" s="1309"/>
      <c r="F4" s="1309"/>
      <c r="G4" s="1309"/>
      <c r="H4" s="1310"/>
    </row>
    <row r="5" spans="2:9" ht="43.5">
      <c r="B5" s="1306"/>
      <c r="C5" s="805" t="s">
        <v>776</v>
      </c>
      <c r="D5" s="806" t="s">
        <v>225</v>
      </c>
      <c r="E5" s="806" t="s">
        <v>222</v>
      </c>
      <c r="F5" s="807" t="s">
        <v>223</v>
      </c>
      <c r="G5" s="807" t="s">
        <v>224</v>
      </c>
      <c r="H5" s="808" t="s">
        <v>1488</v>
      </c>
    </row>
    <row r="6" spans="2:9" ht="15" thickBot="1">
      <c r="B6" s="1307"/>
      <c r="C6" s="809" t="s">
        <v>777</v>
      </c>
      <c r="D6" s="810" t="s">
        <v>778</v>
      </c>
      <c r="E6" s="810" t="s">
        <v>779</v>
      </c>
      <c r="F6" s="810" t="s">
        <v>780</v>
      </c>
      <c r="G6" s="810" t="s">
        <v>781</v>
      </c>
      <c r="H6" s="811" t="s">
        <v>782</v>
      </c>
    </row>
    <row r="7" spans="2:9">
      <c r="B7" s="812" t="s">
        <v>783</v>
      </c>
      <c r="C7" s="816" t="s">
        <v>2000</v>
      </c>
      <c r="D7" s="817" t="s">
        <v>2000</v>
      </c>
      <c r="E7" s="818" t="s">
        <v>2000</v>
      </c>
      <c r="F7" s="819" t="s">
        <v>2000</v>
      </c>
      <c r="G7" s="819" t="s">
        <v>2000</v>
      </c>
      <c r="H7" s="820" t="s">
        <v>2000</v>
      </c>
      <c r="I7" s="43" t="str">
        <f>IF(COUNTBLANK(C7:H7)=6,"",IF(AND(COUNTBLANK(C7:H7)=0), "Weryfikacja bieżącego wiersza OK", "Należy wypełnić wszystkie pola w bieżącym wierszu"))</f>
        <v>Weryfikacja bieżącego wiersza OK</v>
      </c>
    </row>
    <row r="8" spans="2:9">
      <c r="B8" s="813" t="s">
        <v>784</v>
      </c>
      <c r="C8" s="821" t="s">
        <v>2000</v>
      </c>
      <c r="D8" s="822" t="s">
        <v>2000</v>
      </c>
      <c r="E8" s="823" t="s">
        <v>2000</v>
      </c>
      <c r="F8" s="824" t="s">
        <v>2000</v>
      </c>
      <c r="G8" s="824" t="s">
        <v>2000</v>
      </c>
      <c r="H8" s="825" t="s">
        <v>2000</v>
      </c>
      <c r="I8" s="43" t="str">
        <f t="shared" ref="I8:I26" si="0">IF(COUNTBLANK(C8:H8)=6,"",IF(AND(COUNTBLANK(C8:H8)=0), "Weryfikacja bieżącego wiersza OK", "Należy wypełnić wszystkie pola w bieżącym wierszu"))</f>
        <v>Weryfikacja bieżącego wiersza OK</v>
      </c>
    </row>
    <row r="9" spans="2:9">
      <c r="B9" s="813" t="s">
        <v>785</v>
      </c>
      <c r="C9" s="821" t="s">
        <v>2000</v>
      </c>
      <c r="D9" s="822" t="s">
        <v>2000</v>
      </c>
      <c r="E9" s="823" t="s">
        <v>2000</v>
      </c>
      <c r="F9" s="824" t="s">
        <v>2000</v>
      </c>
      <c r="G9" s="824" t="s">
        <v>2000</v>
      </c>
      <c r="H9" s="825" t="s">
        <v>2000</v>
      </c>
      <c r="I9" s="43" t="str">
        <f t="shared" si="0"/>
        <v>Weryfikacja bieżącego wiersza OK</v>
      </c>
    </row>
    <row r="10" spans="2:9">
      <c r="B10" s="814" t="s">
        <v>786</v>
      </c>
      <c r="C10" s="826" t="s">
        <v>2000</v>
      </c>
      <c r="D10" s="827" t="s">
        <v>2000</v>
      </c>
      <c r="E10" s="823" t="s">
        <v>2000</v>
      </c>
      <c r="F10" s="824" t="s">
        <v>2000</v>
      </c>
      <c r="G10" s="824" t="s">
        <v>2000</v>
      </c>
      <c r="H10" s="825" t="s">
        <v>2000</v>
      </c>
      <c r="I10" s="43" t="str">
        <f t="shared" si="0"/>
        <v>Weryfikacja bieżącego wiersza OK</v>
      </c>
    </row>
    <row r="11" spans="2:9">
      <c r="B11" s="813" t="s">
        <v>787</v>
      </c>
      <c r="C11" s="821" t="s">
        <v>2000</v>
      </c>
      <c r="D11" s="822" t="s">
        <v>2000</v>
      </c>
      <c r="E11" s="823" t="s">
        <v>2000</v>
      </c>
      <c r="F11" s="824" t="s">
        <v>2000</v>
      </c>
      <c r="G11" s="824" t="s">
        <v>2000</v>
      </c>
      <c r="H11" s="825" t="s">
        <v>2000</v>
      </c>
      <c r="I11" s="43" t="str">
        <f t="shared" si="0"/>
        <v>Weryfikacja bieżącego wiersza OK</v>
      </c>
    </row>
    <row r="12" spans="2:9">
      <c r="B12" s="813" t="s">
        <v>788</v>
      </c>
      <c r="C12" s="821" t="s">
        <v>2000</v>
      </c>
      <c r="D12" s="822" t="s">
        <v>2000</v>
      </c>
      <c r="E12" s="823" t="s">
        <v>2000</v>
      </c>
      <c r="F12" s="824" t="s">
        <v>2000</v>
      </c>
      <c r="G12" s="824" t="s">
        <v>2000</v>
      </c>
      <c r="H12" s="825" t="s">
        <v>2000</v>
      </c>
      <c r="I12" s="43" t="str">
        <f t="shared" si="0"/>
        <v>Weryfikacja bieżącego wiersza OK</v>
      </c>
    </row>
    <row r="13" spans="2:9">
      <c r="B13" s="813" t="s">
        <v>789</v>
      </c>
      <c r="C13" s="821" t="s">
        <v>2000</v>
      </c>
      <c r="D13" s="822" t="s">
        <v>2000</v>
      </c>
      <c r="E13" s="823" t="s">
        <v>2000</v>
      </c>
      <c r="F13" s="824" t="s">
        <v>2000</v>
      </c>
      <c r="G13" s="824" t="s">
        <v>2000</v>
      </c>
      <c r="H13" s="825" t="s">
        <v>2000</v>
      </c>
      <c r="I13" s="43" t="str">
        <f t="shared" si="0"/>
        <v>Weryfikacja bieżącego wiersza OK</v>
      </c>
    </row>
    <row r="14" spans="2:9">
      <c r="B14" s="813" t="s">
        <v>790</v>
      </c>
      <c r="C14" s="821" t="s">
        <v>2000</v>
      </c>
      <c r="D14" s="822" t="s">
        <v>2000</v>
      </c>
      <c r="E14" s="823" t="s">
        <v>2000</v>
      </c>
      <c r="F14" s="824" t="s">
        <v>2000</v>
      </c>
      <c r="G14" s="824" t="s">
        <v>2000</v>
      </c>
      <c r="H14" s="825" t="s">
        <v>2000</v>
      </c>
      <c r="I14" s="43" t="str">
        <f t="shared" si="0"/>
        <v>Weryfikacja bieżącego wiersza OK</v>
      </c>
    </row>
    <row r="15" spans="2:9">
      <c r="B15" s="813" t="s">
        <v>791</v>
      </c>
      <c r="C15" s="821" t="s">
        <v>2000</v>
      </c>
      <c r="D15" s="822" t="s">
        <v>2000</v>
      </c>
      <c r="E15" s="823" t="s">
        <v>2000</v>
      </c>
      <c r="F15" s="824" t="s">
        <v>2000</v>
      </c>
      <c r="G15" s="824" t="s">
        <v>2000</v>
      </c>
      <c r="H15" s="825" t="s">
        <v>2000</v>
      </c>
      <c r="I15" s="43" t="str">
        <f t="shared" si="0"/>
        <v>Weryfikacja bieżącego wiersza OK</v>
      </c>
    </row>
    <row r="16" spans="2:9">
      <c r="B16" s="813" t="s">
        <v>792</v>
      </c>
      <c r="C16" s="828" t="s">
        <v>2000</v>
      </c>
      <c r="D16" s="823" t="s">
        <v>2000</v>
      </c>
      <c r="E16" s="823" t="s">
        <v>2000</v>
      </c>
      <c r="F16" s="824" t="s">
        <v>2000</v>
      </c>
      <c r="G16" s="824" t="s">
        <v>2000</v>
      </c>
      <c r="H16" s="825" t="s">
        <v>2000</v>
      </c>
      <c r="I16" s="43" t="str">
        <f t="shared" si="0"/>
        <v>Weryfikacja bieżącego wiersza OK</v>
      </c>
    </row>
    <row r="17" spans="2:9">
      <c r="B17" s="813" t="s">
        <v>793</v>
      </c>
      <c r="C17" s="828" t="s">
        <v>2000</v>
      </c>
      <c r="D17" s="823" t="s">
        <v>2000</v>
      </c>
      <c r="E17" s="823" t="s">
        <v>2000</v>
      </c>
      <c r="F17" s="824" t="s">
        <v>2000</v>
      </c>
      <c r="G17" s="824" t="s">
        <v>2000</v>
      </c>
      <c r="H17" s="825" t="s">
        <v>2000</v>
      </c>
      <c r="I17" s="43" t="str">
        <f t="shared" si="0"/>
        <v>Weryfikacja bieżącego wiersza OK</v>
      </c>
    </row>
    <row r="18" spans="2:9">
      <c r="B18" s="813" t="s">
        <v>794</v>
      </c>
      <c r="C18" s="829" t="s">
        <v>2000</v>
      </c>
      <c r="D18" s="824" t="s">
        <v>2000</v>
      </c>
      <c r="E18" s="824" t="s">
        <v>2000</v>
      </c>
      <c r="F18" s="824" t="s">
        <v>2000</v>
      </c>
      <c r="G18" s="824" t="s">
        <v>2000</v>
      </c>
      <c r="H18" s="825" t="s">
        <v>2000</v>
      </c>
      <c r="I18" s="43" t="str">
        <f t="shared" si="0"/>
        <v>Weryfikacja bieżącego wiersza OK</v>
      </c>
    </row>
    <row r="19" spans="2:9">
      <c r="B19" s="813" t="s">
        <v>795</v>
      </c>
      <c r="C19" s="829" t="s">
        <v>2000</v>
      </c>
      <c r="D19" s="824" t="s">
        <v>2000</v>
      </c>
      <c r="E19" s="824" t="s">
        <v>2000</v>
      </c>
      <c r="F19" s="824" t="s">
        <v>2000</v>
      </c>
      <c r="G19" s="824" t="s">
        <v>2000</v>
      </c>
      <c r="H19" s="825" t="s">
        <v>2000</v>
      </c>
      <c r="I19" s="43" t="str">
        <f t="shared" si="0"/>
        <v>Weryfikacja bieżącego wiersza OK</v>
      </c>
    </row>
    <row r="20" spans="2:9">
      <c r="B20" s="813" t="s">
        <v>796</v>
      </c>
      <c r="C20" s="829" t="s">
        <v>2000</v>
      </c>
      <c r="D20" s="824" t="s">
        <v>2000</v>
      </c>
      <c r="E20" s="824" t="s">
        <v>2000</v>
      </c>
      <c r="F20" s="824" t="s">
        <v>2000</v>
      </c>
      <c r="G20" s="824" t="s">
        <v>2000</v>
      </c>
      <c r="H20" s="825" t="s">
        <v>2000</v>
      </c>
      <c r="I20" s="43" t="str">
        <f t="shared" si="0"/>
        <v>Weryfikacja bieżącego wiersza OK</v>
      </c>
    </row>
    <row r="21" spans="2:9">
      <c r="B21" s="813" t="s">
        <v>797</v>
      </c>
      <c r="C21" s="829" t="s">
        <v>2000</v>
      </c>
      <c r="D21" s="824" t="s">
        <v>2000</v>
      </c>
      <c r="E21" s="824" t="s">
        <v>2000</v>
      </c>
      <c r="F21" s="824" t="s">
        <v>2000</v>
      </c>
      <c r="G21" s="824" t="s">
        <v>2000</v>
      </c>
      <c r="H21" s="825" t="s">
        <v>2000</v>
      </c>
      <c r="I21" s="43" t="str">
        <f t="shared" si="0"/>
        <v>Weryfikacja bieżącego wiersza OK</v>
      </c>
    </row>
    <row r="22" spans="2:9">
      <c r="B22" s="813" t="s">
        <v>798</v>
      </c>
      <c r="C22" s="829" t="s">
        <v>2000</v>
      </c>
      <c r="D22" s="824" t="s">
        <v>2000</v>
      </c>
      <c r="E22" s="824" t="s">
        <v>2000</v>
      </c>
      <c r="F22" s="824" t="s">
        <v>2000</v>
      </c>
      <c r="G22" s="824" t="s">
        <v>2000</v>
      </c>
      <c r="H22" s="825" t="s">
        <v>2000</v>
      </c>
      <c r="I22" s="43" t="str">
        <f t="shared" si="0"/>
        <v>Weryfikacja bieżącego wiersza OK</v>
      </c>
    </row>
    <row r="23" spans="2:9">
      <c r="B23" s="813" t="s">
        <v>799</v>
      </c>
      <c r="C23" s="829" t="s">
        <v>2000</v>
      </c>
      <c r="D23" s="824" t="s">
        <v>2000</v>
      </c>
      <c r="E23" s="824" t="s">
        <v>2000</v>
      </c>
      <c r="F23" s="824" t="s">
        <v>2000</v>
      </c>
      <c r="G23" s="824" t="s">
        <v>2000</v>
      </c>
      <c r="H23" s="825" t="s">
        <v>2000</v>
      </c>
      <c r="I23" s="43" t="str">
        <f t="shared" si="0"/>
        <v>Weryfikacja bieżącego wiersza OK</v>
      </c>
    </row>
    <row r="24" spans="2:9">
      <c r="B24" s="813" t="s">
        <v>800</v>
      </c>
      <c r="C24" s="829" t="s">
        <v>2000</v>
      </c>
      <c r="D24" s="824" t="s">
        <v>2000</v>
      </c>
      <c r="E24" s="824" t="s">
        <v>2000</v>
      </c>
      <c r="F24" s="824" t="s">
        <v>2000</v>
      </c>
      <c r="G24" s="824" t="s">
        <v>2000</v>
      </c>
      <c r="H24" s="825" t="s">
        <v>2000</v>
      </c>
      <c r="I24" s="43" t="str">
        <f t="shared" si="0"/>
        <v>Weryfikacja bieżącego wiersza OK</v>
      </c>
    </row>
    <row r="25" spans="2:9">
      <c r="B25" s="813" t="s">
        <v>801</v>
      </c>
      <c r="C25" s="829" t="s">
        <v>2000</v>
      </c>
      <c r="D25" s="824" t="s">
        <v>2000</v>
      </c>
      <c r="E25" s="824" t="s">
        <v>2000</v>
      </c>
      <c r="F25" s="824" t="s">
        <v>2000</v>
      </c>
      <c r="G25" s="824" t="s">
        <v>2000</v>
      </c>
      <c r="H25" s="825" t="s">
        <v>2000</v>
      </c>
      <c r="I25" s="43" t="str">
        <f t="shared" si="0"/>
        <v>Weryfikacja bieżącego wiersza OK</v>
      </c>
    </row>
    <row r="26" spans="2:9" ht="15" thickBot="1">
      <c r="B26" s="815" t="s">
        <v>802</v>
      </c>
      <c r="C26" s="830" t="s">
        <v>2000</v>
      </c>
      <c r="D26" s="831" t="s">
        <v>2000</v>
      </c>
      <c r="E26" s="831" t="s">
        <v>2000</v>
      </c>
      <c r="F26" s="831" t="s">
        <v>2000</v>
      </c>
      <c r="G26" s="831" t="s">
        <v>2000</v>
      </c>
      <c r="H26" s="832" t="s">
        <v>2000</v>
      </c>
      <c r="I26" s="43" t="str">
        <f t="shared" si="0"/>
        <v>Weryfikacja bieżącego wiersza OK</v>
      </c>
    </row>
    <row r="28" spans="2:9">
      <c r="C28" s="43" t="s">
        <v>1759</v>
      </c>
      <c r="D28" s="291" t="str">
        <f>IF(COUNTBLANK(I7:I26)=20,"",IF(AND(COUNTIF(I7:I26,"Weryfikacja bieżącego wiersza OK")=20),"Arkusz jest zwalidowany poprawnie","Arkusz jest niepoprawny"))</f>
        <v>Arkusz jest zwalidowany poprawnie</v>
      </c>
    </row>
  </sheetData>
  <sheetProtection algorithmName="SHA-512" hashValue="fNJrVX87DUbELDRRcsrH0XVFSR4uSbbI917+NK6wiL0PuZevv2YEu3CPgxc+nmEqo9NWy4iwy77Mk2iXvWMzvw==" saltValue="JAuN9GkUTlkDapL1vUwWDw==" spinCount="100000" sheet="1" objects="1" scenarios="1"/>
  <mergeCells count="2">
    <mergeCell ref="B4:B6"/>
    <mergeCell ref="C4:H4"/>
  </mergeCells>
  <conditionalFormatting sqref="I7:I26">
    <cfRule type="containsText" dxfId="52" priority="2" operator="containsText" text="Należy">
      <formula>NOT(ISERROR(SEARCH("Należy",I7)))</formula>
    </cfRule>
    <cfRule type="containsText" dxfId="51" priority="3" operator="containsText" text="Weryfikacja bieżącego wiersza OK">
      <formula>NOT(ISERROR(SEARCH("Weryfikacja bieżącego wiersza OK",I7)))</formula>
    </cfRule>
  </conditionalFormatting>
  <conditionalFormatting sqref="D28">
    <cfRule type="containsText" dxfId="50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6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4"/>
  <dimension ref="B1:K15"/>
  <sheetViews>
    <sheetView workbookViewId="0">
      <selection activeCell="D6" sqref="D6:D11"/>
    </sheetView>
  </sheetViews>
  <sheetFormatPr defaultColWidth="8.7265625" defaultRowHeight="14.5"/>
  <cols>
    <col min="1" max="2" width="8.7265625" style="43"/>
    <col min="3" max="3" width="56.81640625" style="43" customWidth="1"/>
    <col min="4" max="4" width="13.453125" style="43" customWidth="1"/>
    <col min="5" max="16384" width="8.7265625" style="43"/>
  </cols>
  <sheetData>
    <row r="1" spans="2:11">
      <c r="B1" s="39" t="s">
        <v>938</v>
      </c>
      <c r="E1" s="154"/>
      <c r="F1" s="154"/>
      <c r="G1" s="154"/>
      <c r="H1" s="154"/>
      <c r="I1" s="154"/>
      <c r="J1" s="154"/>
      <c r="K1" s="154"/>
    </row>
    <row r="2" spans="2:11">
      <c r="B2" s="52" t="s">
        <v>1539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" thickBot="1">
      <c r="B3" s="154"/>
      <c r="C3" s="154"/>
      <c r="D3" s="154"/>
    </row>
    <row r="4" spans="2:11" ht="15" thickBot="1">
      <c r="B4" s="1311"/>
      <c r="C4" s="1312"/>
      <c r="D4" s="833" t="s">
        <v>80</v>
      </c>
    </row>
    <row r="5" spans="2:11" ht="15" thickBot="1">
      <c r="B5" s="1313"/>
      <c r="C5" s="1314"/>
      <c r="D5" s="834" t="s">
        <v>777</v>
      </c>
    </row>
    <row r="6" spans="2:11" ht="23">
      <c r="B6" s="835" t="s">
        <v>1235</v>
      </c>
      <c r="C6" s="836" t="s">
        <v>1236</v>
      </c>
      <c r="D6" s="845">
        <v>0</v>
      </c>
      <c r="E6" s="15" t="str">
        <f t="shared" ref="E6:E11" si="0">IF(ISBLANK(D6),"",IF(ISNUMBER(D6),"Weryfikacja wiersza OK","Wartość w kolumnie a musi być liczbą"))</f>
        <v>Weryfikacja wiersza OK</v>
      </c>
    </row>
    <row r="7" spans="2:11">
      <c r="B7" s="837" t="s">
        <v>1237</v>
      </c>
      <c r="C7" s="838" t="s">
        <v>1238</v>
      </c>
      <c r="D7" s="846">
        <v>0</v>
      </c>
      <c r="E7" s="15" t="str">
        <f t="shared" si="0"/>
        <v>Weryfikacja wiersza OK</v>
      </c>
    </row>
    <row r="8" spans="2:11" ht="23">
      <c r="B8" s="837" t="s">
        <v>1239</v>
      </c>
      <c r="C8" s="839" t="s">
        <v>1240</v>
      </c>
      <c r="D8" s="846">
        <v>0</v>
      </c>
      <c r="E8" s="15" t="str">
        <f t="shared" si="0"/>
        <v>Weryfikacja wiersza OK</v>
      </c>
    </row>
    <row r="9" spans="2:11" ht="23">
      <c r="B9" s="837" t="s">
        <v>1241</v>
      </c>
      <c r="C9" s="840" t="s">
        <v>1243</v>
      </c>
      <c r="D9" s="846">
        <v>0</v>
      </c>
      <c r="E9" s="15" t="str">
        <f t="shared" si="0"/>
        <v>Weryfikacja wiersza OK</v>
      </c>
    </row>
    <row r="10" spans="2:11">
      <c r="B10" s="841" t="s">
        <v>1242</v>
      </c>
      <c r="C10" s="842" t="s">
        <v>1929</v>
      </c>
      <c r="D10" s="847">
        <v>0</v>
      </c>
      <c r="E10" s="15" t="str">
        <f t="shared" si="0"/>
        <v>Weryfikacja wiersza OK</v>
      </c>
    </row>
    <row r="11" spans="2:11" ht="15" thickBot="1">
      <c r="B11" s="843" t="s">
        <v>1930</v>
      </c>
      <c r="C11" s="844" t="s">
        <v>1931</v>
      </c>
      <c r="D11" s="848">
        <v>0</v>
      </c>
      <c r="E11" s="15" t="str">
        <f t="shared" si="0"/>
        <v>Weryfikacja wiersza OK</v>
      </c>
    </row>
    <row r="13" spans="2:11">
      <c r="C13" s="117" t="s">
        <v>1758</v>
      </c>
    </row>
    <row r="14" spans="2:11">
      <c r="C14" s="43" t="s">
        <v>1235</v>
      </c>
      <c r="D14" s="62" t="str">
        <f>IF(D6="","",IF(ROUND(SUM(D7:D8),2)=ROUND(D6,2),"OK","Błąd sumy częściowej"))</f>
        <v>OK</v>
      </c>
    </row>
    <row r="15" spans="2:11">
      <c r="C15" s="38" t="s">
        <v>1759</v>
      </c>
      <c r="D15" s="291" t="str">
        <f>IF(COUNTBLANK(E6:E11)=6,"",IF(AND(COUNTIF(E6:E11,"Weryfikacja wiersza OK")=6,COUNTIF(D14,"OK")=1),"Arkusz jest zwalidowany poprawnie","Arkusz jest niepoprawny"))</f>
        <v>Arkusz jest zwalidowany poprawnie</v>
      </c>
    </row>
  </sheetData>
  <sheetProtection algorithmName="SHA-512" hashValue="lc6U3oRxmwg7TPZoaLvINFVV5ndSaYuPAmSPMGuwBBeEM6SCs4h+SbFwJr0HF7RNdVfIrLZ9xvfdY97H+fF8kw==" saltValue="GWXeCLDRmQpadASHQz4xiw==" spinCount="100000" sheet="1" objects="1" scenarios="1"/>
  <mergeCells count="1">
    <mergeCell ref="B4:C5"/>
  </mergeCells>
  <conditionalFormatting sqref="E6">
    <cfRule type="containsText" dxfId="49" priority="4" operator="containsText" text="Weryfikacja wiersza OK">
      <formula>NOT(ISERROR(SEARCH("Weryfikacja wiersza OK",E6)))</formula>
    </cfRule>
  </conditionalFormatting>
  <conditionalFormatting sqref="E7:E11">
    <cfRule type="containsText" dxfId="48" priority="3" operator="containsText" text="Weryfikacja wiersza OK">
      <formula>NOT(ISERROR(SEARCH("Weryfikacja wiersza OK",E7)))</formula>
    </cfRule>
  </conditionalFormatting>
  <conditionalFormatting sqref="D15">
    <cfRule type="containsText" dxfId="47" priority="2" operator="containsText" text="Arkusz jest zwalidowany poprawnie">
      <formula>NOT(ISERROR(SEARCH("Arkusz jest zwalidowany poprawnie",D15)))</formula>
    </cfRule>
  </conditionalFormatting>
  <conditionalFormatting sqref="D14">
    <cfRule type="containsText" dxfId="46" priority="1" operator="containsText" text="OK">
      <formula>NOT(ISERROR(SEARCH("OK",D14)))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47"/>
  <dimension ref="B1:M28"/>
  <sheetViews>
    <sheetView workbookViewId="0">
      <selection activeCell="D6" sqref="D6:L22"/>
    </sheetView>
  </sheetViews>
  <sheetFormatPr defaultColWidth="8.7265625" defaultRowHeight="14.5"/>
  <cols>
    <col min="1" max="1" width="8.7265625" style="43"/>
    <col min="2" max="2" width="10.7265625" style="43" customWidth="1"/>
    <col min="3" max="3" width="27.1796875" style="43" customWidth="1"/>
    <col min="4" max="12" width="17.1796875" style="43" customWidth="1"/>
    <col min="13" max="16384" width="8.7265625" style="43"/>
  </cols>
  <sheetData>
    <row r="1" spans="2:13">
      <c r="B1" s="39" t="s">
        <v>8</v>
      </c>
      <c r="J1" s="220"/>
    </row>
    <row r="2" spans="2:13">
      <c r="B2" s="38" t="s">
        <v>1540</v>
      </c>
      <c r="J2" s="220"/>
    </row>
    <row r="3" spans="2:13" ht="15" thickBot="1">
      <c r="J3" s="220"/>
    </row>
    <row r="4" spans="2:13" ht="32" thickBot="1">
      <c r="B4" s="1315"/>
      <c r="C4" s="1316"/>
      <c r="D4" s="522" t="s">
        <v>89</v>
      </c>
      <c r="E4" s="523" t="s">
        <v>110</v>
      </c>
      <c r="F4" s="523" t="s">
        <v>111</v>
      </c>
      <c r="G4" s="523" t="s">
        <v>112</v>
      </c>
      <c r="H4" s="523" t="s">
        <v>113</v>
      </c>
      <c r="I4" s="523" t="s">
        <v>1503</v>
      </c>
      <c r="J4" s="523" t="s">
        <v>1504</v>
      </c>
      <c r="K4" s="523" t="s">
        <v>114</v>
      </c>
      <c r="L4" s="849" t="s">
        <v>115</v>
      </c>
    </row>
    <row r="5" spans="2:13" ht="15" thickBot="1">
      <c r="B5" s="1317"/>
      <c r="C5" s="1318"/>
      <c r="D5" s="850" t="s">
        <v>777</v>
      </c>
      <c r="E5" s="524" t="s">
        <v>778</v>
      </c>
      <c r="F5" s="524" t="s">
        <v>779</v>
      </c>
      <c r="G5" s="524" t="s">
        <v>780</v>
      </c>
      <c r="H5" s="524" t="s">
        <v>781</v>
      </c>
      <c r="I5" s="524" t="s">
        <v>782</v>
      </c>
      <c r="J5" s="524" t="s">
        <v>1505</v>
      </c>
      <c r="K5" s="524" t="s">
        <v>806</v>
      </c>
      <c r="L5" s="525" t="s">
        <v>807</v>
      </c>
    </row>
    <row r="6" spans="2:13" ht="21">
      <c r="B6" s="851" t="s">
        <v>867</v>
      </c>
      <c r="C6" s="852" t="s">
        <v>235</v>
      </c>
      <c r="D6" s="861">
        <v>0</v>
      </c>
      <c r="E6" s="861">
        <v>0</v>
      </c>
      <c r="F6" s="861">
        <v>0</v>
      </c>
      <c r="G6" s="861">
        <v>0</v>
      </c>
      <c r="H6" s="861">
        <v>0</v>
      </c>
      <c r="I6" s="861">
        <v>0</v>
      </c>
      <c r="J6" s="861">
        <v>0</v>
      </c>
      <c r="K6" s="861">
        <v>0</v>
      </c>
      <c r="L6" s="862">
        <v>0</v>
      </c>
      <c r="M6" s="43" t="str">
        <f>IF(COUNTBLANK(D6:L6)=9,"",IF(AND(COUNTBLANK(D6:L6)=0,COUNT(D6:L6)=9), "Weryfikacja bieżącego wiersza OK", "Należy wypełnić wszystkie pola w bieżącym wierszu"))</f>
        <v>Weryfikacja bieżącego wiersza OK</v>
      </c>
    </row>
    <row r="7" spans="2:13">
      <c r="B7" s="853" t="s">
        <v>868</v>
      </c>
      <c r="C7" s="854" t="s">
        <v>841</v>
      </c>
      <c r="D7" s="863">
        <v>0</v>
      </c>
      <c r="E7" s="863">
        <v>0</v>
      </c>
      <c r="F7" s="863">
        <v>0</v>
      </c>
      <c r="G7" s="863">
        <v>0</v>
      </c>
      <c r="H7" s="863">
        <v>0</v>
      </c>
      <c r="I7" s="863">
        <v>0</v>
      </c>
      <c r="J7" s="863">
        <v>0</v>
      </c>
      <c r="K7" s="863">
        <v>0</v>
      </c>
      <c r="L7" s="863">
        <v>0</v>
      </c>
      <c r="M7" s="43" t="str">
        <f t="shared" ref="M7:M22" si="0">IF(COUNTBLANK(D7:L7)=9,"",IF(AND(COUNTBLANK(D7:L7)=0,COUNT(D7:L7)=9), "Weryfikacja bieżącego wiersza OK", "Należy wypełnić wszystkie pola w bieżącym wierszu"))</f>
        <v>Weryfikacja bieżącego wiersza OK</v>
      </c>
    </row>
    <row r="8" spans="2:13">
      <c r="B8" s="853" t="s">
        <v>869</v>
      </c>
      <c r="C8" s="854" t="s">
        <v>54</v>
      </c>
      <c r="D8" s="863">
        <v>0</v>
      </c>
      <c r="E8" s="863">
        <v>0</v>
      </c>
      <c r="F8" s="863">
        <v>0</v>
      </c>
      <c r="G8" s="863">
        <v>0</v>
      </c>
      <c r="H8" s="863">
        <v>0</v>
      </c>
      <c r="I8" s="863">
        <v>0</v>
      </c>
      <c r="J8" s="863">
        <v>0</v>
      </c>
      <c r="K8" s="863">
        <v>0</v>
      </c>
      <c r="L8" s="863">
        <v>0</v>
      </c>
      <c r="M8" s="43" t="str">
        <f t="shared" si="0"/>
        <v>Weryfikacja bieżącego wiersza OK</v>
      </c>
    </row>
    <row r="9" spans="2:13">
      <c r="B9" s="853" t="s">
        <v>870</v>
      </c>
      <c r="C9" s="854" t="s">
        <v>233</v>
      </c>
      <c r="D9" s="863">
        <v>0</v>
      </c>
      <c r="E9" s="863">
        <v>0</v>
      </c>
      <c r="F9" s="863">
        <v>0</v>
      </c>
      <c r="G9" s="863">
        <v>0</v>
      </c>
      <c r="H9" s="863">
        <v>0</v>
      </c>
      <c r="I9" s="863">
        <v>0</v>
      </c>
      <c r="J9" s="863">
        <v>0</v>
      </c>
      <c r="K9" s="863">
        <v>0</v>
      </c>
      <c r="L9" s="863">
        <v>0</v>
      </c>
      <c r="M9" s="43" t="str">
        <f t="shared" si="0"/>
        <v>Weryfikacja bieżącego wiersza OK</v>
      </c>
    </row>
    <row r="10" spans="2:13">
      <c r="B10" s="853" t="s">
        <v>871</v>
      </c>
      <c r="C10" s="855" t="s">
        <v>234</v>
      </c>
      <c r="D10" s="863">
        <v>0</v>
      </c>
      <c r="E10" s="863">
        <v>0</v>
      </c>
      <c r="F10" s="863">
        <v>0</v>
      </c>
      <c r="G10" s="863">
        <v>0</v>
      </c>
      <c r="H10" s="863">
        <v>0</v>
      </c>
      <c r="I10" s="863">
        <v>0</v>
      </c>
      <c r="J10" s="863">
        <v>0</v>
      </c>
      <c r="K10" s="863">
        <v>0</v>
      </c>
      <c r="L10" s="863">
        <v>0</v>
      </c>
      <c r="M10" s="43" t="str">
        <f t="shared" si="0"/>
        <v>Weryfikacja bieżącego wiersza OK</v>
      </c>
    </row>
    <row r="11" spans="2:13">
      <c r="B11" s="853" t="s">
        <v>872</v>
      </c>
      <c r="C11" s="854" t="s">
        <v>48</v>
      </c>
      <c r="D11" s="863">
        <v>0</v>
      </c>
      <c r="E11" s="863">
        <v>0</v>
      </c>
      <c r="F11" s="863">
        <v>0</v>
      </c>
      <c r="G11" s="863">
        <v>0</v>
      </c>
      <c r="H11" s="863">
        <v>0</v>
      </c>
      <c r="I11" s="863">
        <v>0</v>
      </c>
      <c r="J11" s="863">
        <v>0</v>
      </c>
      <c r="K11" s="863">
        <v>0</v>
      </c>
      <c r="L11" s="863">
        <v>0</v>
      </c>
      <c r="M11" s="43" t="str">
        <f t="shared" si="0"/>
        <v>Weryfikacja bieżącego wiersza OK</v>
      </c>
    </row>
    <row r="12" spans="2:13">
      <c r="B12" s="853" t="s">
        <v>873</v>
      </c>
      <c r="C12" s="854" t="s">
        <v>86</v>
      </c>
      <c r="D12" s="863">
        <v>0</v>
      </c>
      <c r="E12" s="863">
        <v>0</v>
      </c>
      <c r="F12" s="863">
        <v>0</v>
      </c>
      <c r="G12" s="863">
        <v>0</v>
      </c>
      <c r="H12" s="863">
        <v>0</v>
      </c>
      <c r="I12" s="863">
        <v>0</v>
      </c>
      <c r="J12" s="863">
        <v>0</v>
      </c>
      <c r="K12" s="863">
        <v>0</v>
      </c>
      <c r="L12" s="863">
        <v>0</v>
      </c>
      <c r="M12" s="43" t="str">
        <f t="shared" si="0"/>
        <v>Weryfikacja bieżącego wiersza OK</v>
      </c>
    </row>
    <row r="13" spans="2:13">
      <c r="B13" s="853" t="s">
        <v>874</v>
      </c>
      <c r="C13" s="856" t="s">
        <v>843</v>
      </c>
      <c r="D13" s="864">
        <v>0</v>
      </c>
      <c r="E13" s="864">
        <v>0</v>
      </c>
      <c r="F13" s="864">
        <v>0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43" t="str">
        <f t="shared" si="0"/>
        <v>Weryfikacja bieżącego wiersza OK</v>
      </c>
    </row>
    <row r="14" spans="2:13">
      <c r="B14" s="853" t="s">
        <v>875</v>
      </c>
      <c r="C14" s="856" t="s">
        <v>33</v>
      </c>
      <c r="D14" s="863">
        <v>0</v>
      </c>
      <c r="E14" s="863">
        <v>0</v>
      </c>
      <c r="F14" s="863">
        <v>0</v>
      </c>
      <c r="G14" s="863">
        <v>0</v>
      </c>
      <c r="H14" s="863">
        <v>0</v>
      </c>
      <c r="I14" s="863">
        <v>0</v>
      </c>
      <c r="J14" s="863">
        <v>0</v>
      </c>
      <c r="K14" s="863">
        <v>0</v>
      </c>
      <c r="L14" s="863">
        <v>0</v>
      </c>
      <c r="M14" s="43" t="str">
        <f t="shared" si="0"/>
        <v>Weryfikacja bieżącego wiersza OK</v>
      </c>
    </row>
    <row r="15" spans="2:13">
      <c r="B15" s="853" t="s">
        <v>876</v>
      </c>
      <c r="C15" s="854" t="s">
        <v>53</v>
      </c>
      <c r="D15" s="863">
        <v>0</v>
      </c>
      <c r="E15" s="863">
        <v>0</v>
      </c>
      <c r="F15" s="863">
        <v>0</v>
      </c>
      <c r="G15" s="863">
        <v>0</v>
      </c>
      <c r="H15" s="863">
        <v>0</v>
      </c>
      <c r="I15" s="863">
        <v>0</v>
      </c>
      <c r="J15" s="863">
        <v>0</v>
      </c>
      <c r="K15" s="863">
        <v>0</v>
      </c>
      <c r="L15" s="863">
        <v>0</v>
      </c>
      <c r="M15" s="43" t="str">
        <f t="shared" si="0"/>
        <v>Weryfikacja bieżącego wiersza OK</v>
      </c>
    </row>
    <row r="16" spans="2:13">
      <c r="B16" s="853" t="s">
        <v>877</v>
      </c>
      <c r="C16" s="854" t="s">
        <v>54</v>
      </c>
      <c r="D16" s="863">
        <v>0</v>
      </c>
      <c r="E16" s="863">
        <v>0</v>
      </c>
      <c r="F16" s="863">
        <v>0</v>
      </c>
      <c r="G16" s="863">
        <v>0</v>
      </c>
      <c r="H16" s="863">
        <v>0</v>
      </c>
      <c r="I16" s="863">
        <v>0</v>
      </c>
      <c r="J16" s="863">
        <v>0</v>
      </c>
      <c r="K16" s="863">
        <v>0</v>
      </c>
      <c r="L16" s="863">
        <v>0</v>
      </c>
      <c r="M16" s="43" t="str">
        <f t="shared" si="0"/>
        <v>Weryfikacja bieżącego wiersza OK</v>
      </c>
    </row>
    <row r="17" spans="2:13">
      <c r="B17" s="853" t="s">
        <v>878</v>
      </c>
      <c r="C17" s="854" t="s">
        <v>841</v>
      </c>
      <c r="D17" s="863">
        <v>0</v>
      </c>
      <c r="E17" s="863">
        <v>0</v>
      </c>
      <c r="F17" s="863">
        <v>0</v>
      </c>
      <c r="G17" s="863">
        <v>0</v>
      </c>
      <c r="H17" s="863">
        <v>0</v>
      </c>
      <c r="I17" s="863">
        <v>0</v>
      </c>
      <c r="J17" s="863">
        <v>0</v>
      </c>
      <c r="K17" s="863">
        <v>0</v>
      </c>
      <c r="L17" s="863">
        <v>0</v>
      </c>
      <c r="M17" s="43" t="str">
        <f t="shared" si="0"/>
        <v>Weryfikacja bieżącego wiersza OK</v>
      </c>
    </row>
    <row r="18" spans="2:13">
      <c r="B18" s="853" t="s">
        <v>879</v>
      </c>
      <c r="C18" s="854" t="s">
        <v>233</v>
      </c>
      <c r="D18" s="863">
        <v>0</v>
      </c>
      <c r="E18" s="863">
        <v>0</v>
      </c>
      <c r="F18" s="863">
        <v>0</v>
      </c>
      <c r="G18" s="863">
        <v>0</v>
      </c>
      <c r="H18" s="863">
        <v>0</v>
      </c>
      <c r="I18" s="863">
        <v>0</v>
      </c>
      <c r="J18" s="863">
        <v>0</v>
      </c>
      <c r="K18" s="863">
        <v>0</v>
      </c>
      <c r="L18" s="863">
        <v>0</v>
      </c>
      <c r="M18" s="43" t="str">
        <f t="shared" si="0"/>
        <v>Weryfikacja bieżącego wiersza OK</v>
      </c>
    </row>
    <row r="19" spans="2:13">
      <c r="B19" s="853" t="s">
        <v>880</v>
      </c>
      <c r="C19" s="855" t="s">
        <v>234</v>
      </c>
      <c r="D19" s="863">
        <v>0</v>
      </c>
      <c r="E19" s="863">
        <v>0</v>
      </c>
      <c r="F19" s="863">
        <v>0</v>
      </c>
      <c r="G19" s="863">
        <v>0</v>
      </c>
      <c r="H19" s="863">
        <v>0</v>
      </c>
      <c r="I19" s="863">
        <v>0</v>
      </c>
      <c r="J19" s="863">
        <v>0</v>
      </c>
      <c r="K19" s="863">
        <v>0</v>
      </c>
      <c r="L19" s="863">
        <v>0</v>
      </c>
      <c r="M19" s="43" t="str">
        <f t="shared" si="0"/>
        <v>Weryfikacja bieżącego wiersza OK</v>
      </c>
    </row>
    <row r="20" spans="2:13">
      <c r="B20" s="853" t="s">
        <v>881</v>
      </c>
      <c r="C20" s="854" t="s">
        <v>48</v>
      </c>
      <c r="D20" s="863">
        <v>0</v>
      </c>
      <c r="E20" s="863">
        <v>0</v>
      </c>
      <c r="F20" s="863">
        <v>0</v>
      </c>
      <c r="G20" s="863">
        <v>0</v>
      </c>
      <c r="H20" s="863">
        <v>0</v>
      </c>
      <c r="I20" s="863">
        <v>0</v>
      </c>
      <c r="J20" s="863">
        <v>0</v>
      </c>
      <c r="K20" s="863">
        <v>0</v>
      </c>
      <c r="L20" s="863">
        <v>0</v>
      </c>
      <c r="M20" s="43" t="str">
        <f t="shared" si="0"/>
        <v>Weryfikacja bieżącego wiersza OK</v>
      </c>
    </row>
    <row r="21" spans="2:13" ht="15" thickBot="1">
      <c r="B21" s="857" t="s">
        <v>882</v>
      </c>
      <c r="C21" s="858" t="s">
        <v>86</v>
      </c>
      <c r="D21" s="865">
        <v>0</v>
      </c>
      <c r="E21" s="865">
        <v>0</v>
      </c>
      <c r="F21" s="865">
        <v>0</v>
      </c>
      <c r="G21" s="865">
        <v>0</v>
      </c>
      <c r="H21" s="865">
        <v>0</v>
      </c>
      <c r="I21" s="865">
        <v>0</v>
      </c>
      <c r="J21" s="865">
        <v>0</v>
      </c>
      <c r="K21" s="865">
        <v>0</v>
      </c>
      <c r="L21" s="865">
        <v>0</v>
      </c>
      <c r="M21" s="43" t="str">
        <f t="shared" si="0"/>
        <v>Weryfikacja bieżącego wiersza OK</v>
      </c>
    </row>
    <row r="22" spans="2:13" ht="15" thickBot="1">
      <c r="B22" s="859" t="s">
        <v>883</v>
      </c>
      <c r="C22" s="860" t="s">
        <v>52</v>
      </c>
      <c r="D22" s="866">
        <v>0</v>
      </c>
      <c r="E22" s="866">
        <v>0</v>
      </c>
      <c r="F22" s="866">
        <v>0</v>
      </c>
      <c r="G22" s="866">
        <v>0</v>
      </c>
      <c r="H22" s="866">
        <v>0</v>
      </c>
      <c r="I22" s="866">
        <v>0</v>
      </c>
      <c r="J22" s="866">
        <v>0</v>
      </c>
      <c r="K22" s="866">
        <v>0</v>
      </c>
      <c r="L22" s="866">
        <v>0</v>
      </c>
      <c r="M22" s="43" t="str">
        <f t="shared" si="0"/>
        <v>Weryfikacja bieżącego wiersza OK</v>
      </c>
    </row>
    <row r="24" spans="2:13">
      <c r="C24" s="117" t="s">
        <v>1758</v>
      </c>
      <c r="D24" s="38"/>
      <c r="E24" s="38"/>
      <c r="F24" s="38"/>
      <c r="G24" s="38"/>
      <c r="H24" s="38"/>
      <c r="I24" s="38"/>
      <c r="J24" s="38"/>
      <c r="K24" s="38"/>
      <c r="L24" s="38"/>
    </row>
    <row r="25" spans="2:13">
      <c r="C25" s="38" t="s">
        <v>867</v>
      </c>
      <c r="D25" s="62" t="str">
        <f>IF(D6="","",IF(ROUND(SUM(D7+D8+D9+D11+D12),2)=ROUND(D6,2),"OK","Błąd sumy częściowej"))</f>
        <v>OK</v>
      </c>
      <c r="E25" s="62" t="str">
        <f t="shared" ref="E25:L25" si="1">IF(E6="","",IF(ROUND(SUM(E7+E8+E9+E11+E12),2)=ROUND(E6,2),"OK","Błąd sumy częściowej"))</f>
        <v>OK</v>
      </c>
      <c r="F25" s="62" t="str">
        <f t="shared" si="1"/>
        <v>OK</v>
      </c>
      <c r="G25" s="62" t="str">
        <f t="shared" si="1"/>
        <v>OK</v>
      </c>
      <c r="H25" s="62" t="str">
        <f t="shared" si="1"/>
        <v>OK</v>
      </c>
      <c r="I25" s="62" t="str">
        <f t="shared" si="1"/>
        <v>OK</v>
      </c>
      <c r="J25" s="62" t="str">
        <f t="shared" si="1"/>
        <v>OK</v>
      </c>
      <c r="K25" s="62" t="str">
        <f t="shared" si="1"/>
        <v>OK</v>
      </c>
      <c r="L25" s="62" t="str">
        <f t="shared" si="1"/>
        <v>OK</v>
      </c>
    </row>
    <row r="26" spans="2:13">
      <c r="C26" s="38" t="s">
        <v>875</v>
      </c>
      <c r="D26" s="62" t="str">
        <f>IF(D14="","",IF(ROUND(SUM(D15+D16+D17+D18+D20+D21),2)=ROUND(D14,2),"OK","Błąd sumy częściowej"))</f>
        <v>OK</v>
      </c>
      <c r="E26" s="62" t="str">
        <f t="shared" ref="E26:L26" si="2">IF(E14="","",IF(ROUND(SUM(E15+E16+E17+E18+E20+E21),2)=ROUND(E14,2),"OK","Błąd sumy częściowej"))</f>
        <v>OK</v>
      </c>
      <c r="F26" s="62" t="str">
        <f t="shared" si="2"/>
        <v>OK</v>
      </c>
      <c r="G26" s="62" t="str">
        <f t="shared" si="2"/>
        <v>OK</v>
      </c>
      <c r="H26" s="62" t="str">
        <f t="shared" si="2"/>
        <v>OK</v>
      </c>
      <c r="I26" s="62" t="str">
        <f t="shared" si="2"/>
        <v>OK</v>
      </c>
      <c r="J26" s="62" t="str">
        <f t="shared" si="2"/>
        <v>OK</v>
      </c>
      <c r="K26" s="62" t="str">
        <f t="shared" si="2"/>
        <v>OK</v>
      </c>
      <c r="L26" s="62" t="str">
        <f t="shared" si="2"/>
        <v>OK</v>
      </c>
    </row>
    <row r="27" spans="2:13">
      <c r="C27" s="38" t="s">
        <v>883</v>
      </c>
      <c r="D27" s="62" t="str">
        <f>IF(D22="","",IF(ROUND(SUM(D6+D13+D14),2)=ROUND(D22,2),"OK","Błąd sumy częściowej"))</f>
        <v>OK</v>
      </c>
      <c r="E27" s="62" t="str">
        <f t="shared" ref="E27:L27" si="3">IF(E22="","",IF(ROUND(SUM(E6+E13+E14),2)=ROUND(E22,2),"OK","Błąd sumy częściowej"))</f>
        <v>OK</v>
      </c>
      <c r="F27" s="62" t="str">
        <f t="shared" si="3"/>
        <v>OK</v>
      </c>
      <c r="G27" s="62" t="str">
        <f t="shared" si="3"/>
        <v>OK</v>
      </c>
      <c r="H27" s="62" t="str">
        <f t="shared" si="3"/>
        <v>OK</v>
      </c>
      <c r="I27" s="62" t="str">
        <f t="shared" si="3"/>
        <v>OK</v>
      </c>
      <c r="J27" s="62" t="str">
        <f t="shared" si="3"/>
        <v>OK</v>
      </c>
      <c r="K27" s="62" t="str">
        <f t="shared" si="3"/>
        <v>OK</v>
      </c>
      <c r="L27" s="62" t="str">
        <f t="shared" si="3"/>
        <v>OK</v>
      </c>
    </row>
    <row r="28" spans="2:13">
      <c r="C28" s="43" t="s">
        <v>1759</v>
      </c>
      <c r="D28" s="291" t="str">
        <f>IF(COUNTBLANK(M6:M22)=17,"",IF(AND(COUNTIF(M6:M22,"Weryfikacja bieżącego wiersza OK")=17,COUNTIF(D25:L27,"OK")=27),"Arkusz jest zwalidowany poprawnie","Arkusz jest niepoprawny"))</f>
        <v>Arkusz jest zwalidowany poprawnie</v>
      </c>
    </row>
  </sheetData>
  <sheetProtection algorithmName="SHA-512" hashValue="0/8sNQHrnFOP6/qFOlDYQKL0Pmwd2RinxOcncA6rHAyKK5+djPYhA8jocJF/fMFjt88Jb2L8IPf1TCUz4+fb7g==" saltValue="/yEpXST6gx9gVNZ00KSm2Q==" spinCount="100000" sheet="1" objects="1" scenarios="1"/>
  <mergeCells count="1">
    <mergeCell ref="B4:C5"/>
  </mergeCells>
  <conditionalFormatting sqref="M6">
    <cfRule type="containsText" dxfId="45" priority="7" operator="containsText" text="Należy">
      <formula>NOT(ISERROR(SEARCH("Należy",M6)))</formula>
    </cfRule>
    <cfRule type="containsText" dxfId="44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43" priority="5" operator="containsText" text="Należy">
      <formula>NOT(ISERROR(SEARCH("Należy",M7)))</formula>
    </cfRule>
    <cfRule type="containsText" dxfId="42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41" priority="4" operator="containsText" text="OK">
      <formula>NOT(ISERROR(SEARCH("OK",D25)))</formula>
    </cfRule>
  </conditionalFormatting>
  <conditionalFormatting sqref="D26:L26">
    <cfRule type="containsText" dxfId="40" priority="3" operator="containsText" text="OK">
      <formula>NOT(ISERROR(SEARCH("OK",D26)))</formula>
    </cfRule>
  </conditionalFormatting>
  <conditionalFormatting sqref="D27:L27">
    <cfRule type="containsText" dxfId="39" priority="2" operator="containsText" text="OK">
      <formula>NOT(ISERROR(SEARCH("OK",D27)))</formula>
    </cfRule>
  </conditionalFormatting>
  <conditionalFormatting sqref="D28">
    <cfRule type="containsText" dxfId="38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B1:E47"/>
  <sheetViews>
    <sheetView workbookViewId="0">
      <selection activeCell="D6" sqref="D6:D38"/>
    </sheetView>
  </sheetViews>
  <sheetFormatPr defaultColWidth="8.7265625" defaultRowHeight="14.5"/>
  <cols>
    <col min="1" max="1" width="8.7265625" style="43"/>
    <col min="2" max="2" width="12" style="43" customWidth="1"/>
    <col min="3" max="3" width="64.7265625" style="43" customWidth="1"/>
    <col min="4" max="4" width="14.26953125" style="43" bestFit="1" customWidth="1"/>
    <col min="5" max="16384" width="8.7265625" style="43"/>
  </cols>
  <sheetData>
    <row r="1" spans="2:5">
      <c r="B1" s="39" t="s">
        <v>8</v>
      </c>
    </row>
    <row r="2" spans="2:5">
      <c r="B2" s="65" t="s">
        <v>1994</v>
      </c>
      <c r="C2" s="61"/>
      <c r="D2" s="64"/>
    </row>
    <row r="3" spans="2:5" ht="15" thickBot="1">
      <c r="B3" s="66"/>
      <c r="C3" s="61"/>
      <c r="D3" s="64"/>
    </row>
    <row r="4" spans="2:5" ht="29.5" thickBot="1">
      <c r="B4" s="1123"/>
      <c r="C4" s="1124"/>
      <c r="D4" s="90" t="s">
        <v>12</v>
      </c>
    </row>
    <row r="5" spans="2:5" ht="15" thickBot="1">
      <c r="B5" s="1125"/>
      <c r="C5" s="1126"/>
      <c r="D5" s="663" t="s">
        <v>777</v>
      </c>
    </row>
    <row r="6" spans="2:5" ht="29">
      <c r="B6" s="91" t="s">
        <v>1388</v>
      </c>
      <c r="C6" s="92" t="s">
        <v>974</v>
      </c>
      <c r="D6" s="103">
        <v>0</v>
      </c>
      <c r="E6" s="15" t="str">
        <f t="shared" ref="E6:E38" si="0">IF(ISBLANK(D6),"",IF(ISNUMBER(D6),"Weryfikacja wiersza OK","Wartość w kolumnie a musi być liczbą"))</f>
        <v>Weryfikacja wiersza OK</v>
      </c>
    </row>
    <row r="7" spans="2:5" ht="29">
      <c r="B7" s="93" t="s">
        <v>1389</v>
      </c>
      <c r="C7" s="94" t="s">
        <v>975</v>
      </c>
      <c r="D7" s="104">
        <v>0</v>
      </c>
      <c r="E7" s="15" t="str">
        <f t="shared" si="0"/>
        <v>Weryfikacja wiersza OK</v>
      </c>
    </row>
    <row r="8" spans="2:5">
      <c r="B8" s="95" t="s">
        <v>1390</v>
      </c>
      <c r="C8" s="96" t="s">
        <v>976</v>
      </c>
      <c r="D8" s="104">
        <v>0</v>
      </c>
      <c r="E8" s="15" t="str">
        <f t="shared" si="0"/>
        <v>Weryfikacja wiersza OK</v>
      </c>
    </row>
    <row r="9" spans="2:5">
      <c r="B9" s="95" t="s">
        <v>1391</v>
      </c>
      <c r="C9" s="96" t="s">
        <v>98</v>
      </c>
      <c r="D9" s="105">
        <v>0</v>
      </c>
      <c r="E9" s="15" t="str">
        <f t="shared" si="0"/>
        <v>Weryfikacja wiersza OK</v>
      </c>
    </row>
    <row r="10" spans="2:5">
      <c r="B10" s="95" t="s">
        <v>1392</v>
      </c>
      <c r="C10" s="96" t="s">
        <v>1496</v>
      </c>
      <c r="D10" s="105">
        <v>0</v>
      </c>
      <c r="E10" s="15" t="str">
        <f t="shared" si="0"/>
        <v>Weryfikacja wiersza OK</v>
      </c>
    </row>
    <row r="11" spans="2:5">
      <c r="B11" s="93" t="s">
        <v>1393</v>
      </c>
      <c r="C11" s="94" t="s">
        <v>23</v>
      </c>
      <c r="D11" s="105">
        <v>0</v>
      </c>
      <c r="E11" s="15" t="str">
        <f t="shared" si="0"/>
        <v>Weryfikacja wiersza OK</v>
      </c>
    </row>
    <row r="12" spans="2:5">
      <c r="B12" s="93" t="s">
        <v>1394</v>
      </c>
      <c r="C12" s="96" t="s">
        <v>976</v>
      </c>
      <c r="D12" s="105">
        <v>0</v>
      </c>
      <c r="E12" s="15" t="str">
        <f t="shared" si="0"/>
        <v>Weryfikacja wiersza OK</v>
      </c>
    </row>
    <row r="13" spans="2:5">
      <c r="B13" s="93" t="s">
        <v>1395</v>
      </c>
      <c r="C13" s="96" t="s">
        <v>98</v>
      </c>
      <c r="D13" s="105">
        <v>0</v>
      </c>
      <c r="E13" s="15" t="str">
        <f t="shared" si="0"/>
        <v>Weryfikacja wiersza OK</v>
      </c>
    </row>
    <row r="14" spans="2:5">
      <c r="B14" s="93" t="s">
        <v>1396</v>
      </c>
      <c r="C14" s="96" t="s">
        <v>24</v>
      </c>
      <c r="D14" s="105">
        <v>0</v>
      </c>
      <c r="E14" s="15" t="str">
        <f t="shared" si="0"/>
        <v>Weryfikacja wiersza OK</v>
      </c>
    </row>
    <row r="15" spans="2:5" ht="29">
      <c r="B15" s="95" t="s">
        <v>1397</v>
      </c>
      <c r="C15" s="97" t="s">
        <v>244</v>
      </c>
      <c r="D15" s="106">
        <v>0</v>
      </c>
      <c r="E15" s="15" t="str">
        <f t="shared" si="0"/>
        <v>Weryfikacja wiersza OK</v>
      </c>
    </row>
    <row r="16" spans="2:5">
      <c r="B16" s="95" t="s">
        <v>1398</v>
      </c>
      <c r="C16" s="94" t="s">
        <v>976</v>
      </c>
      <c r="D16" s="105">
        <v>0</v>
      </c>
      <c r="E16" s="15" t="str">
        <f t="shared" si="0"/>
        <v>Weryfikacja wiersza OK</v>
      </c>
    </row>
    <row r="17" spans="2:5">
      <c r="B17" s="95" t="s">
        <v>1399</v>
      </c>
      <c r="C17" s="94" t="s">
        <v>98</v>
      </c>
      <c r="D17" s="105">
        <v>0</v>
      </c>
      <c r="E17" s="15" t="str">
        <f t="shared" si="0"/>
        <v>Weryfikacja wiersza OK</v>
      </c>
    </row>
    <row r="18" spans="2:5">
      <c r="B18" s="95" t="s">
        <v>1400</v>
      </c>
      <c r="C18" s="94" t="s">
        <v>24</v>
      </c>
      <c r="D18" s="105">
        <v>0</v>
      </c>
      <c r="E18" s="15" t="str">
        <f t="shared" si="0"/>
        <v>Weryfikacja wiersza OK</v>
      </c>
    </row>
    <row r="19" spans="2:5">
      <c r="B19" s="95" t="s">
        <v>1401</v>
      </c>
      <c r="C19" s="97" t="s">
        <v>25</v>
      </c>
      <c r="D19" s="106">
        <v>0</v>
      </c>
      <c r="E19" s="15" t="str">
        <f t="shared" si="0"/>
        <v>Weryfikacja wiersza OK</v>
      </c>
    </row>
    <row r="20" spans="2:5">
      <c r="B20" s="95" t="s">
        <v>1402</v>
      </c>
      <c r="C20" s="94" t="s">
        <v>183</v>
      </c>
      <c r="D20" s="105">
        <v>0</v>
      </c>
      <c r="E20" s="15" t="str">
        <f t="shared" si="0"/>
        <v>Weryfikacja wiersza OK</v>
      </c>
    </row>
    <row r="21" spans="2:5">
      <c r="B21" s="95" t="s">
        <v>1403</v>
      </c>
      <c r="C21" s="94" t="s">
        <v>26</v>
      </c>
      <c r="D21" s="105">
        <v>0</v>
      </c>
      <c r="E21" s="15" t="str">
        <f t="shared" si="0"/>
        <v>Weryfikacja wiersza OK</v>
      </c>
    </row>
    <row r="22" spans="2:5">
      <c r="B22" s="95" t="s">
        <v>1404</v>
      </c>
      <c r="C22" s="97" t="s">
        <v>27</v>
      </c>
      <c r="D22" s="106">
        <v>0</v>
      </c>
      <c r="E22" s="15" t="str">
        <f t="shared" si="0"/>
        <v>Weryfikacja wiersza OK</v>
      </c>
    </row>
    <row r="23" spans="2:5">
      <c r="B23" s="95" t="s">
        <v>1405</v>
      </c>
      <c r="C23" s="98" t="s">
        <v>28</v>
      </c>
      <c r="D23" s="106">
        <v>0</v>
      </c>
      <c r="E23" s="15" t="str">
        <f t="shared" si="0"/>
        <v>Weryfikacja wiersza OK</v>
      </c>
    </row>
    <row r="24" spans="2:5">
      <c r="B24" s="95" t="s">
        <v>1406</v>
      </c>
      <c r="C24" s="94" t="s">
        <v>61</v>
      </c>
      <c r="D24" s="105">
        <v>0</v>
      </c>
      <c r="E24" s="15" t="str">
        <f t="shared" si="0"/>
        <v>Weryfikacja wiersza OK</v>
      </c>
    </row>
    <row r="25" spans="2:5">
      <c r="B25" s="95" t="s">
        <v>1407</v>
      </c>
      <c r="C25" s="94" t="s">
        <v>62</v>
      </c>
      <c r="D25" s="105">
        <v>0</v>
      </c>
      <c r="E25" s="15" t="str">
        <f t="shared" si="0"/>
        <v>Weryfikacja wiersza OK</v>
      </c>
    </row>
    <row r="26" spans="2:5">
      <c r="B26" s="95" t="s">
        <v>1408</v>
      </c>
      <c r="C26" s="94" t="s">
        <v>145</v>
      </c>
      <c r="D26" s="105">
        <v>0</v>
      </c>
      <c r="E26" s="15" t="str">
        <f t="shared" si="0"/>
        <v>Weryfikacja wiersza OK</v>
      </c>
    </row>
    <row r="27" spans="2:5">
      <c r="B27" s="95" t="s">
        <v>1409</v>
      </c>
      <c r="C27" s="94" t="s">
        <v>138</v>
      </c>
      <c r="D27" s="105">
        <v>0</v>
      </c>
      <c r="E27" s="15" t="str">
        <f t="shared" si="0"/>
        <v>Weryfikacja wiersza OK</v>
      </c>
    </row>
    <row r="28" spans="2:5">
      <c r="B28" s="95" t="s">
        <v>1410</v>
      </c>
      <c r="C28" s="99" t="s">
        <v>41</v>
      </c>
      <c r="D28" s="106">
        <v>0</v>
      </c>
      <c r="E28" s="15" t="str">
        <f t="shared" si="0"/>
        <v>Weryfikacja wiersza OK</v>
      </c>
    </row>
    <row r="29" spans="2:5">
      <c r="B29" s="95" t="s">
        <v>1977</v>
      </c>
      <c r="C29" s="1101" t="s">
        <v>1998</v>
      </c>
      <c r="D29" s="105">
        <v>0</v>
      </c>
      <c r="E29" s="15" t="str">
        <f t="shared" si="0"/>
        <v>Weryfikacja wiersza OK</v>
      </c>
    </row>
    <row r="30" spans="2:5">
      <c r="B30" s="95" t="s">
        <v>1411</v>
      </c>
      <c r="C30" s="100" t="s">
        <v>9</v>
      </c>
      <c r="D30" s="106">
        <v>0</v>
      </c>
      <c r="E30" s="15" t="str">
        <f t="shared" si="0"/>
        <v>Weryfikacja wiersza OK</v>
      </c>
    </row>
    <row r="31" spans="2:5">
      <c r="B31" s="95" t="s">
        <v>1412</v>
      </c>
      <c r="C31" s="100" t="s">
        <v>60</v>
      </c>
      <c r="D31" s="106">
        <v>0</v>
      </c>
      <c r="E31" s="15" t="str">
        <f t="shared" si="0"/>
        <v>Weryfikacja wiersza OK</v>
      </c>
    </row>
    <row r="32" spans="2:5">
      <c r="B32" s="95" t="s">
        <v>1413</v>
      </c>
      <c r="C32" s="100" t="s">
        <v>10</v>
      </c>
      <c r="D32" s="106">
        <v>0</v>
      </c>
      <c r="E32" s="15" t="str">
        <f t="shared" si="0"/>
        <v>Weryfikacja wiersza OK</v>
      </c>
    </row>
    <row r="33" spans="2:5">
      <c r="B33" s="95" t="s">
        <v>1414</v>
      </c>
      <c r="C33" s="100" t="s">
        <v>977</v>
      </c>
      <c r="D33" s="106">
        <v>0</v>
      </c>
      <c r="E33" s="15" t="str">
        <f t="shared" si="0"/>
        <v>Weryfikacja wiersza OK</v>
      </c>
    </row>
    <row r="34" spans="2:5">
      <c r="B34" s="95" t="s">
        <v>1415</v>
      </c>
      <c r="C34" s="96" t="s">
        <v>978</v>
      </c>
      <c r="D34" s="105">
        <v>0</v>
      </c>
      <c r="E34" s="15" t="str">
        <f t="shared" si="0"/>
        <v>Weryfikacja wiersza OK</v>
      </c>
    </row>
    <row r="35" spans="2:5">
      <c r="B35" s="95" t="s">
        <v>1416</v>
      </c>
      <c r="C35" s="96" t="s">
        <v>979</v>
      </c>
      <c r="D35" s="105">
        <v>0</v>
      </c>
      <c r="E35" s="15" t="str">
        <f t="shared" si="0"/>
        <v>Weryfikacja wiersza OK</v>
      </c>
    </row>
    <row r="36" spans="2:5">
      <c r="B36" s="95" t="s">
        <v>1417</v>
      </c>
      <c r="C36" s="100" t="s">
        <v>63</v>
      </c>
      <c r="D36" s="106">
        <v>0</v>
      </c>
      <c r="E36" s="15" t="str">
        <f t="shared" si="0"/>
        <v>Weryfikacja wiersza OK</v>
      </c>
    </row>
    <row r="37" spans="2:5" ht="15" thickBot="1">
      <c r="B37" s="95" t="s">
        <v>1418</v>
      </c>
      <c r="C37" s="100" t="s">
        <v>40</v>
      </c>
      <c r="D37" s="106">
        <v>0</v>
      </c>
      <c r="E37" s="15" t="str">
        <f t="shared" si="0"/>
        <v>Weryfikacja wiersza OK</v>
      </c>
    </row>
    <row r="38" spans="2:5" ht="15" thickBot="1">
      <c r="B38" s="101" t="s">
        <v>1419</v>
      </c>
      <c r="C38" s="102" t="s">
        <v>29</v>
      </c>
      <c r="D38" s="107">
        <v>0</v>
      </c>
      <c r="E38" s="15" t="str">
        <f t="shared" si="0"/>
        <v>Weryfikacja wiersza OK</v>
      </c>
    </row>
    <row r="40" spans="2:5">
      <c r="C40" s="61" t="s">
        <v>1758</v>
      </c>
      <c r="D40" s="61"/>
    </row>
    <row r="41" spans="2:5">
      <c r="C41" s="61" t="s">
        <v>1388</v>
      </c>
      <c r="D41" s="62" t="str">
        <f>IF(D6="","",IF(ROUND(SUM(D7,D11),2)=ROUND(D6,2),"OK","Błąd sumy częściowej"))</f>
        <v>OK</v>
      </c>
    </row>
    <row r="42" spans="2:5">
      <c r="C42" s="61" t="s">
        <v>1397</v>
      </c>
      <c r="D42" s="62" t="str">
        <f>IF(D15="","",IF(ROUND(SUM(D16:D18),2)=ROUND(D15,2),"OK","Błąd sumy częściowej"))</f>
        <v>OK</v>
      </c>
    </row>
    <row r="43" spans="2:5">
      <c r="C43" s="61" t="s">
        <v>1401</v>
      </c>
      <c r="D43" s="62" t="str">
        <f>IF(D19="","",IF(ROUND(SUM(D20:D21),2)=ROUND(D19,2),"OK","Błąd sumy częściowej"))</f>
        <v>OK</v>
      </c>
    </row>
    <row r="44" spans="2:5">
      <c r="C44" s="61" t="s">
        <v>1405</v>
      </c>
      <c r="D44" s="62" t="str">
        <f>IF(D23="","",IF(ROUND(SUM(D24:D27),2)=ROUND(D23,2),"OK","Błąd sumy częściowej"))</f>
        <v>OK</v>
      </c>
    </row>
    <row r="45" spans="2:5">
      <c r="C45" s="61" t="s">
        <v>1414</v>
      </c>
      <c r="D45" s="62" t="str">
        <f>IF(D33="","",IF(ROUND(SUM(D34:D35),2)=ROUND(D33,2),"OK","Błąd sumy częściowej"))</f>
        <v>OK</v>
      </c>
    </row>
    <row r="46" spans="2:5">
      <c r="C46" s="61" t="s">
        <v>1419</v>
      </c>
      <c r="D46" s="62" t="str">
        <f>IF(D38="","",IF(ROUND(D37+D36+D33+D32+D31+D30+D28+D23+D22+D15+D6+D19,2)=ROUND(D38,2),"OK","Błąd sumy częściowej"))</f>
        <v>OK</v>
      </c>
    </row>
    <row r="47" spans="2:5">
      <c r="C47" s="61" t="s">
        <v>1759</v>
      </c>
      <c r="D47" s="62" t="str">
        <f>IF(COUNTBLANK(E6:E38)=33,"",IF(AND(COUNTIF(E6:E38,"Weryfikacja wiersza OK")=33,COUNTIF(D41:D46,"OK")=6),"Arkusz jest zwalidowany poprawnie","Arkusz jest niepoprawny"))</f>
        <v>Arkusz jest zwalidowany poprawnie</v>
      </c>
    </row>
  </sheetData>
  <sheetProtection algorithmName="SHA-512" hashValue="bdF/DSRKNNuPqFcChSnxtNFAPQ5Bsh5aGbRUrU1T/1aEIgWOFeu7dakoS9BvcPS8TJboQ/j7SBMXnmVLZZckIg==" saltValue="cE3Ertr+KHk/IXAWclHtMg==" spinCount="100000" sheet="1" objects="1" scenarios="1"/>
  <mergeCells count="1">
    <mergeCell ref="B4:C5"/>
  </mergeCells>
  <conditionalFormatting sqref="E6">
    <cfRule type="containsText" dxfId="414" priority="8" operator="containsText" text="Weryfikacja wiersza OK">
      <formula>NOT(ISERROR(SEARCH("Weryfikacja wiersza OK",E6)))</formula>
    </cfRule>
  </conditionalFormatting>
  <conditionalFormatting sqref="E7:E38">
    <cfRule type="containsText" dxfId="413" priority="7" operator="containsText" text="Weryfikacja wiersza OK">
      <formula>NOT(ISERROR(SEARCH("Weryfikacja wiersza OK",E7)))</formula>
    </cfRule>
  </conditionalFormatting>
  <conditionalFormatting sqref="D41:D46">
    <cfRule type="containsText" dxfId="412" priority="3" operator="containsText" text="OK">
      <formula>NOT(ISERROR(SEARCH("OK",D41)))</formula>
    </cfRule>
  </conditionalFormatting>
  <conditionalFormatting sqref="D47">
    <cfRule type="containsText" dxfId="411" priority="1" operator="containsText" text="Arkusz jest zwalidowany poprawnie">
      <formula>NOT(ISERROR(SEARCH("Arkusz jest zwalidowany poprawnie",D47)))</formula>
    </cfRule>
  </conditionalFormatting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48"/>
  <dimension ref="B1:L24"/>
  <sheetViews>
    <sheetView workbookViewId="0">
      <selection activeCell="D6" sqref="D6:K18"/>
    </sheetView>
  </sheetViews>
  <sheetFormatPr defaultColWidth="8.7265625" defaultRowHeight="14.5"/>
  <cols>
    <col min="1" max="2" width="8.7265625" style="43"/>
    <col min="3" max="3" width="26.453125" style="43" customWidth="1"/>
    <col min="4" max="11" width="12.26953125" style="43" customWidth="1"/>
    <col min="12" max="12" width="50.81640625" style="43" customWidth="1"/>
    <col min="13" max="16384" width="8.7265625" style="43"/>
  </cols>
  <sheetData>
    <row r="1" spans="2:12">
      <c r="B1" s="39" t="s">
        <v>938</v>
      </c>
    </row>
    <row r="2" spans="2:12">
      <c r="B2" s="38" t="s">
        <v>908</v>
      </c>
    </row>
    <row r="3" spans="2:12" ht="15" thickBot="1"/>
    <row r="4" spans="2:12" ht="58" thickBot="1">
      <c r="B4" s="1319"/>
      <c r="C4" s="1320"/>
      <c r="D4" s="867" t="s">
        <v>153</v>
      </c>
      <c r="E4" s="868" t="s">
        <v>909</v>
      </c>
      <c r="F4" s="868" t="s">
        <v>910</v>
      </c>
      <c r="G4" s="868" t="s">
        <v>155</v>
      </c>
      <c r="H4" s="868" t="s">
        <v>156</v>
      </c>
      <c r="I4" s="868" t="s">
        <v>911</v>
      </c>
      <c r="J4" s="868" t="s">
        <v>912</v>
      </c>
      <c r="K4" s="869" t="s">
        <v>913</v>
      </c>
    </row>
    <row r="5" spans="2:12" ht="15" thickBot="1">
      <c r="B5" s="1321"/>
      <c r="C5" s="1322"/>
      <c r="D5" s="870" t="s">
        <v>777</v>
      </c>
      <c r="E5" s="871" t="s">
        <v>778</v>
      </c>
      <c r="F5" s="871" t="s">
        <v>779</v>
      </c>
      <c r="G5" s="871" t="s">
        <v>780</v>
      </c>
      <c r="H5" s="871" t="s">
        <v>781</v>
      </c>
      <c r="I5" s="871" t="s">
        <v>782</v>
      </c>
      <c r="J5" s="871" t="s">
        <v>806</v>
      </c>
      <c r="K5" s="872" t="s">
        <v>807</v>
      </c>
    </row>
    <row r="6" spans="2:12">
      <c r="B6" s="873" t="s">
        <v>914</v>
      </c>
      <c r="C6" s="874" t="s">
        <v>99</v>
      </c>
      <c r="D6" s="882">
        <v>0</v>
      </c>
      <c r="E6" s="882">
        <v>0</v>
      </c>
      <c r="F6" s="882">
        <v>0</v>
      </c>
      <c r="G6" s="882">
        <v>0</v>
      </c>
      <c r="H6" s="882">
        <v>0</v>
      </c>
      <c r="I6" s="882">
        <v>0</v>
      </c>
      <c r="J6" s="882">
        <v>0</v>
      </c>
      <c r="K6" s="882">
        <v>0</v>
      </c>
      <c r="L6" s="43" t="str">
        <f>IF(COUNTBLANK(D6:K6)=8,"",IF(AND(COUNTBLANK(D6:K6)=0,COUNT(D6:K6)=8), "Weryfikacja bieżącego wiersza OK", "Należy wypełnić wszystkie pola w bieżącym wierszu"))</f>
        <v>Weryfikacja bieżącego wiersza OK</v>
      </c>
    </row>
    <row r="7" spans="2:12" ht="23">
      <c r="B7" s="875" t="s">
        <v>915</v>
      </c>
      <c r="C7" s="876" t="s">
        <v>233</v>
      </c>
      <c r="D7" s="883">
        <v>0</v>
      </c>
      <c r="E7" s="883">
        <v>0</v>
      </c>
      <c r="F7" s="883">
        <v>0</v>
      </c>
      <c r="G7" s="883">
        <v>0</v>
      </c>
      <c r="H7" s="883">
        <v>0</v>
      </c>
      <c r="I7" s="883">
        <v>0</v>
      </c>
      <c r="J7" s="883">
        <v>0</v>
      </c>
      <c r="K7" s="883">
        <v>0</v>
      </c>
      <c r="L7" s="43" t="str">
        <f t="shared" ref="L7:L18" si="0">IF(COUNTBLANK(D7:K7)=8,"",IF(AND(COUNTBLANK(D7:K7)=0,COUNT(D7:K7)=8), "Weryfikacja bieżącego wiersza OK", "Należy wypełnić wszystkie pola w bieżącym wierszu"))</f>
        <v>Weryfikacja bieżącego wiersza OK</v>
      </c>
    </row>
    <row r="8" spans="2:12">
      <c r="B8" s="875" t="s">
        <v>916</v>
      </c>
      <c r="C8" s="876" t="s">
        <v>84</v>
      </c>
      <c r="D8" s="883">
        <v>0</v>
      </c>
      <c r="E8" s="883">
        <v>0</v>
      </c>
      <c r="F8" s="883">
        <v>0</v>
      </c>
      <c r="G8" s="883">
        <v>0</v>
      </c>
      <c r="H8" s="883">
        <v>0</v>
      </c>
      <c r="I8" s="883">
        <v>0</v>
      </c>
      <c r="J8" s="883">
        <v>0</v>
      </c>
      <c r="K8" s="883">
        <v>0</v>
      </c>
      <c r="L8" s="43" t="str">
        <f t="shared" si="0"/>
        <v>Weryfikacja bieżącego wiersza OK</v>
      </c>
    </row>
    <row r="9" spans="2:12">
      <c r="B9" s="875" t="s">
        <v>917</v>
      </c>
      <c r="C9" s="876" t="s">
        <v>106</v>
      </c>
      <c r="D9" s="883">
        <v>0</v>
      </c>
      <c r="E9" s="883">
        <v>0</v>
      </c>
      <c r="F9" s="883">
        <v>0</v>
      </c>
      <c r="G9" s="883">
        <v>0</v>
      </c>
      <c r="H9" s="883">
        <v>0</v>
      </c>
      <c r="I9" s="883">
        <v>0</v>
      </c>
      <c r="J9" s="883">
        <v>0</v>
      </c>
      <c r="K9" s="883">
        <v>0</v>
      </c>
      <c r="L9" s="43" t="str">
        <f t="shared" si="0"/>
        <v>Weryfikacja bieżącego wiersza OK</v>
      </c>
    </row>
    <row r="10" spans="2:12">
      <c r="B10" s="875" t="s">
        <v>918</v>
      </c>
      <c r="C10" s="877" t="s">
        <v>24</v>
      </c>
      <c r="D10" s="884">
        <v>0</v>
      </c>
      <c r="E10" s="884">
        <v>0</v>
      </c>
      <c r="F10" s="884">
        <v>0</v>
      </c>
      <c r="G10" s="884">
        <v>0</v>
      </c>
      <c r="H10" s="884">
        <v>0</v>
      </c>
      <c r="I10" s="884">
        <v>0</v>
      </c>
      <c r="J10" s="884">
        <v>0</v>
      </c>
      <c r="K10" s="884">
        <v>0</v>
      </c>
      <c r="L10" s="43" t="str">
        <f t="shared" si="0"/>
        <v>Weryfikacja bieżącego wiersza OK</v>
      </c>
    </row>
    <row r="11" spans="2:12">
      <c r="B11" s="875" t="s">
        <v>919</v>
      </c>
      <c r="C11" s="876" t="s">
        <v>53</v>
      </c>
      <c r="D11" s="883">
        <v>0</v>
      </c>
      <c r="E11" s="883">
        <v>0</v>
      </c>
      <c r="F11" s="883">
        <v>0</v>
      </c>
      <c r="G11" s="883">
        <v>0</v>
      </c>
      <c r="H11" s="883">
        <v>0</v>
      </c>
      <c r="I11" s="883">
        <v>0</v>
      </c>
      <c r="J11" s="883">
        <v>0</v>
      </c>
      <c r="K11" s="883">
        <v>0</v>
      </c>
      <c r="L11" s="43" t="str">
        <f t="shared" si="0"/>
        <v>Weryfikacja bieżącego wiersza OK</v>
      </c>
    </row>
    <row r="12" spans="2:12">
      <c r="B12" s="875" t="s">
        <v>920</v>
      </c>
      <c r="C12" s="876" t="s">
        <v>54</v>
      </c>
      <c r="D12" s="883">
        <v>0</v>
      </c>
      <c r="E12" s="883">
        <v>0</v>
      </c>
      <c r="F12" s="883">
        <v>0</v>
      </c>
      <c r="G12" s="883">
        <v>0</v>
      </c>
      <c r="H12" s="883">
        <v>0</v>
      </c>
      <c r="I12" s="883">
        <v>0</v>
      </c>
      <c r="J12" s="883">
        <v>0</v>
      </c>
      <c r="K12" s="883">
        <v>0</v>
      </c>
      <c r="L12" s="43" t="str">
        <f t="shared" si="0"/>
        <v>Weryfikacja bieżącego wiersza OK</v>
      </c>
    </row>
    <row r="13" spans="2:12">
      <c r="B13" s="875" t="s">
        <v>921</v>
      </c>
      <c r="C13" s="876" t="s">
        <v>841</v>
      </c>
      <c r="D13" s="883">
        <v>0</v>
      </c>
      <c r="E13" s="883">
        <v>0</v>
      </c>
      <c r="F13" s="883">
        <v>0</v>
      </c>
      <c r="G13" s="883">
        <v>0</v>
      </c>
      <c r="H13" s="883">
        <v>0</v>
      </c>
      <c r="I13" s="883">
        <v>0</v>
      </c>
      <c r="J13" s="883">
        <v>0</v>
      </c>
      <c r="K13" s="883">
        <v>0</v>
      </c>
      <c r="L13" s="43" t="str">
        <f t="shared" si="0"/>
        <v>Weryfikacja bieżącego wiersza OK</v>
      </c>
    </row>
    <row r="14" spans="2:12" ht="23">
      <c r="B14" s="875" t="s">
        <v>922</v>
      </c>
      <c r="C14" s="876" t="s">
        <v>233</v>
      </c>
      <c r="D14" s="883">
        <v>0</v>
      </c>
      <c r="E14" s="883">
        <v>0</v>
      </c>
      <c r="F14" s="883">
        <v>0</v>
      </c>
      <c r="G14" s="883">
        <v>0</v>
      </c>
      <c r="H14" s="883">
        <v>0</v>
      </c>
      <c r="I14" s="883">
        <v>0</v>
      </c>
      <c r="J14" s="883">
        <v>0</v>
      </c>
      <c r="K14" s="883">
        <v>0</v>
      </c>
      <c r="L14" s="43" t="str">
        <f t="shared" si="0"/>
        <v>Weryfikacja bieżącego wiersza OK</v>
      </c>
    </row>
    <row r="15" spans="2:12">
      <c r="B15" s="875" t="s">
        <v>923</v>
      </c>
      <c r="C15" s="876" t="s">
        <v>84</v>
      </c>
      <c r="D15" s="883">
        <v>0</v>
      </c>
      <c r="E15" s="883">
        <v>0</v>
      </c>
      <c r="F15" s="883">
        <v>0</v>
      </c>
      <c r="G15" s="883">
        <v>0</v>
      </c>
      <c r="H15" s="883">
        <v>0</v>
      </c>
      <c r="I15" s="883">
        <v>0</v>
      </c>
      <c r="J15" s="883">
        <v>0</v>
      </c>
      <c r="K15" s="883">
        <v>0</v>
      </c>
      <c r="L15" s="43" t="str">
        <f t="shared" si="0"/>
        <v>Weryfikacja bieżącego wiersza OK</v>
      </c>
    </row>
    <row r="16" spans="2:12" ht="23">
      <c r="B16" s="875" t="s">
        <v>924</v>
      </c>
      <c r="C16" s="876" t="s">
        <v>48</v>
      </c>
      <c r="D16" s="883">
        <v>0</v>
      </c>
      <c r="E16" s="883">
        <v>0</v>
      </c>
      <c r="F16" s="883">
        <v>0</v>
      </c>
      <c r="G16" s="883">
        <v>0</v>
      </c>
      <c r="H16" s="883">
        <v>0</v>
      </c>
      <c r="I16" s="883">
        <v>0</v>
      </c>
      <c r="J16" s="883">
        <v>0</v>
      </c>
      <c r="K16" s="883">
        <v>0</v>
      </c>
      <c r="L16" s="43" t="str">
        <f t="shared" si="0"/>
        <v>Weryfikacja bieżącego wiersza OK</v>
      </c>
    </row>
    <row r="17" spans="2:12" ht="15" thickBot="1">
      <c r="B17" s="878" t="s">
        <v>925</v>
      </c>
      <c r="C17" s="879" t="s">
        <v>47</v>
      </c>
      <c r="D17" s="885">
        <v>0</v>
      </c>
      <c r="E17" s="885">
        <v>0</v>
      </c>
      <c r="F17" s="885">
        <v>0</v>
      </c>
      <c r="G17" s="885">
        <v>0</v>
      </c>
      <c r="H17" s="885">
        <v>0</v>
      </c>
      <c r="I17" s="885">
        <v>0</v>
      </c>
      <c r="J17" s="885">
        <v>0</v>
      </c>
      <c r="K17" s="885">
        <v>0</v>
      </c>
      <c r="L17" s="43" t="str">
        <f t="shared" si="0"/>
        <v>Weryfikacja bieżącego wiersza OK</v>
      </c>
    </row>
    <row r="18" spans="2:12" ht="15" thickBot="1">
      <c r="B18" s="880" t="s">
        <v>926</v>
      </c>
      <c r="C18" s="881" t="s">
        <v>52</v>
      </c>
      <c r="D18" s="886">
        <v>0</v>
      </c>
      <c r="E18" s="886">
        <v>0</v>
      </c>
      <c r="F18" s="886">
        <v>0</v>
      </c>
      <c r="G18" s="886">
        <v>0</v>
      </c>
      <c r="H18" s="886">
        <v>0</v>
      </c>
      <c r="I18" s="886">
        <v>0</v>
      </c>
      <c r="J18" s="886">
        <v>0</v>
      </c>
      <c r="K18" s="886">
        <v>0</v>
      </c>
      <c r="L18" s="43" t="str">
        <f t="shared" si="0"/>
        <v>Weryfikacja bieżącego wiersza OK</v>
      </c>
    </row>
    <row r="20" spans="2:12">
      <c r="C20" s="117" t="s">
        <v>1758</v>
      </c>
      <c r="D20" s="38"/>
      <c r="E20" s="38"/>
      <c r="F20" s="38"/>
      <c r="G20" s="38"/>
      <c r="H20" s="38"/>
      <c r="I20" s="38"/>
      <c r="J20" s="38"/>
      <c r="K20" s="38"/>
    </row>
    <row r="21" spans="2:12">
      <c r="C21" s="38" t="s">
        <v>914</v>
      </c>
      <c r="D21" s="62" t="str">
        <f>IF(D6="","",IF(ROUND(SUM(D7+D9),2)=ROUND(D6,2),"OK","Błąd sumy częściowej"))</f>
        <v>OK</v>
      </c>
      <c r="E21" s="62" t="str">
        <f t="shared" ref="E21:K21" si="1">IF(E6="","",IF(ROUND(SUM(E7+E9),2)=ROUND(E6,2),"OK","Błąd sumy częściowej"))</f>
        <v>OK</v>
      </c>
      <c r="F21" s="62" t="str">
        <f t="shared" si="1"/>
        <v>OK</v>
      </c>
      <c r="G21" s="62" t="str">
        <f t="shared" si="1"/>
        <v>OK</v>
      </c>
      <c r="H21" s="62" t="str">
        <f t="shared" si="1"/>
        <v>OK</v>
      </c>
      <c r="I21" s="62" t="str">
        <f t="shared" si="1"/>
        <v>OK</v>
      </c>
      <c r="J21" s="62" t="str">
        <f t="shared" si="1"/>
        <v>OK</v>
      </c>
      <c r="K21" s="62" t="str">
        <f t="shared" si="1"/>
        <v>OK</v>
      </c>
    </row>
    <row r="22" spans="2:12">
      <c r="C22" s="38" t="s">
        <v>918</v>
      </c>
      <c r="D22" s="62" t="str">
        <f>IF(D10="","",IF(ROUND(SUM(D11+D12+D13+D14+D16+D17),2)=ROUND(D10,2),"OK","Błąd sumy częściowej"))</f>
        <v>OK</v>
      </c>
      <c r="E22" s="62" t="str">
        <f t="shared" ref="E22:K22" si="2">IF(E10="","",IF(ROUND(SUM(E11+E12+E13+E14+E16+E17),2)=ROUND(E10,2),"OK","Błąd sumy częściowej"))</f>
        <v>OK</v>
      </c>
      <c r="F22" s="62" t="str">
        <f t="shared" si="2"/>
        <v>OK</v>
      </c>
      <c r="G22" s="62" t="str">
        <f t="shared" si="2"/>
        <v>OK</v>
      </c>
      <c r="H22" s="62" t="str">
        <f t="shared" si="2"/>
        <v>OK</v>
      </c>
      <c r="I22" s="62" t="str">
        <f t="shared" si="2"/>
        <v>OK</v>
      </c>
      <c r="J22" s="62" t="str">
        <f t="shared" si="2"/>
        <v>OK</v>
      </c>
      <c r="K22" s="62" t="str">
        <f t="shared" si="2"/>
        <v>OK</v>
      </c>
    </row>
    <row r="23" spans="2:12">
      <c r="C23" s="38" t="s">
        <v>926</v>
      </c>
      <c r="D23" s="62" t="str">
        <f>IF(D18="","",IF(ROUND(SUM(D6+D10),2)=ROUND(D18,2),"OK","Błąd sumy częściowej"))</f>
        <v>OK</v>
      </c>
      <c r="E23" s="62" t="str">
        <f t="shared" ref="E23:K23" si="3">IF(E18="","",IF(ROUND(SUM(E6+E10),2)=ROUND(E18,2),"OK","Błąd sumy częściowej"))</f>
        <v>OK</v>
      </c>
      <c r="F23" s="62" t="str">
        <f t="shared" si="3"/>
        <v>OK</v>
      </c>
      <c r="G23" s="62" t="str">
        <f t="shared" si="3"/>
        <v>OK</v>
      </c>
      <c r="H23" s="62" t="str">
        <f t="shared" si="3"/>
        <v>OK</v>
      </c>
      <c r="I23" s="62" t="str">
        <f t="shared" si="3"/>
        <v>OK</v>
      </c>
      <c r="J23" s="62" t="str">
        <f t="shared" si="3"/>
        <v>OK</v>
      </c>
      <c r="K23" s="62" t="str">
        <f t="shared" si="3"/>
        <v>OK</v>
      </c>
    </row>
    <row r="24" spans="2:12">
      <c r="C24" s="43" t="s">
        <v>1759</v>
      </c>
      <c r="D24" s="291" t="str">
        <f>IF(COUNTBLANK(L6:L18)=13,"",IF(AND(COUNTIF(L6:L18,"Weryfikacja bieżącego wiersza OK")=13,COUNTIF(D21:K23,"OK")=24),"Arkusz jest zwalidowany poprawnie","Arkusz jest niepoprawny"))</f>
        <v>Arkusz jest zwalidowany poprawnie</v>
      </c>
    </row>
  </sheetData>
  <sheetProtection algorithmName="SHA-512" hashValue="DsFKKo9/2ReecpYrB1qLsuzctjhgNjcjIlqGUP14q0KB3v+ve1fD0CWIB27EPEeGNzZA40O1lhE02MYtOmvvsA==" saltValue="zcsr3Qd5WkcsRYMUZy0rQg==" spinCount="100000" sheet="1" objects="1" scenarios="1"/>
  <mergeCells count="1">
    <mergeCell ref="B4:C5"/>
  </mergeCells>
  <conditionalFormatting sqref="L6">
    <cfRule type="containsText" dxfId="37" priority="7" operator="containsText" text="Należy">
      <formula>NOT(ISERROR(SEARCH("Należy",L6)))</formula>
    </cfRule>
    <cfRule type="containsText" dxfId="36" priority="8" operator="containsText" text="Weryfikacja bieżącego wiersza OK">
      <formula>NOT(ISERROR(SEARCH("Weryfikacja bieżącego wiersza OK",L6)))</formula>
    </cfRule>
  </conditionalFormatting>
  <conditionalFormatting sqref="L7:L18">
    <cfRule type="containsText" dxfId="35" priority="5" operator="containsText" text="Należy">
      <formula>NOT(ISERROR(SEARCH("Należy",L7)))</formula>
    </cfRule>
    <cfRule type="containsText" dxfId="34" priority="6" operator="containsText" text="Weryfikacja bieżącego wiersza OK">
      <formula>NOT(ISERROR(SEARCH("Weryfikacja bieżącego wiersza OK",L7)))</formula>
    </cfRule>
  </conditionalFormatting>
  <conditionalFormatting sqref="D21:K21">
    <cfRule type="containsText" dxfId="33" priority="4" operator="containsText" text="OK">
      <formula>NOT(ISERROR(SEARCH("OK",D21)))</formula>
    </cfRule>
  </conditionalFormatting>
  <conditionalFormatting sqref="D22:K22">
    <cfRule type="containsText" dxfId="32" priority="3" operator="containsText" text="OK">
      <formula>NOT(ISERROR(SEARCH("OK",D22)))</formula>
    </cfRule>
  </conditionalFormatting>
  <conditionalFormatting sqref="D23:K23">
    <cfRule type="containsText" dxfId="31" priority="2" operator="containsText" text="OK">
      <formula>NOT(ISERROR(SEARCH("OK",D23)))</formula>
    </cfRule>
  </conditionalFormatting>
  <conditionalFormatting sqref="D24">
    <cfRule type="containsText" dxfId="30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5"/>
  <dimension ref="B1:E17"/>
  <sheetViews>
    <sheetView workbookViewId="0">
      <selection activeCell="D6" sqref="D6:D13"/>
    </sheetView>
  </sheetViews>
  <sheetFormatPr defaultColWidth="8.7265625" defaultRowHeight="14.5"/>
  <cols>
    <col min="1" max="2" width="8.7265625" style="43"/>
    <col min="3" max="3" width="70.26953125" style="43" customWidth="1"/>
    <col min="4" max="4" width="13.7265625" style="43" customWidth="1"/>
    <col min="5" max="16384" width="8.7265625" style="43"/>
  </cols>
  <sheetData>
    <row r="1" spans="2:5">
      <c r="B1" s="39" t="s">
        <v>8</v>
      </c>
    </row>
    <row r="2" spans="2:5">
      <c r="B2" s="38" t="s">
        <v>1541</v>
      </c>
    </row>
    <row r="3" spans="2:5" ht="15" thickBot="1"/>
    <row r="4" spans="2:5" ht="15" thickBot="1">
      <c r="B4" s="1323"/>
      <c r="C4" s="1324"/>
      <c r="D4" s="887" t="s">
        <v>80</v>
      </c>
    </row>
    <row r="5" spans="2:5" ht="15" thickBot="1">
      <c r="B5" s="1325"/>
      <c r="C5" s="1326"/>
      <c r="D5" s="888" t="s">
        <v>777</v>
      </c>
    </row>
    <row r="6" spans="2:5">
      <c r="B6" s="889" t="s">
        <v>1244</v>
      </c>
      <c r="C6" s="890" t="s">
        <v>1245</v>
      </c>
      <c r="D6" s="899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891" t="s">
        <v>1246</v>
      </c>
      <c r="C7" s="892" t="s">
        <v>1247</v>
      </c>
      <c r="D7" s="900">
        <v>0</v>
      </c>
      <c r="E7" s="15" t="str">
        <f t="shared" ref="E7:E13" si="0">IF(ISBLANK(D7),"",IF(ISNUMBER(D7),"Weryfikacja wiersza OK","Wartość w kolumnie a musi być liczbą"))</f>
        <v>Weryfikacja wiersza OK</v>
      </c>
    </row>
    <row r="8" spans="2:5">
      <c r="B8" s="893" t="s">
        <v>1255</v>
      </c>
      <c r="C8" s="894" t="s">
        <v>1248</v>
      </c>
      <c r="D8" s="901">
        <v>0</v>
      </c>
      <c r="E8" s="15" t="str">
        <f t="shared" si="0"/>
        <v>Weryfikacja wiersza OK</v>
      </c>
    </row>
    <row r="9" spans="2:5">
      <c r="B9" s="893" t="s">
        <v>1256</v>
      </c>
      <c r="C9" s="894" t="s">
        <v>1249</v>
      </c>
      <c r="D9" s="901">
        <v>0</v>
      </c>
      <c r="E9" s="15" t="str">
        <f t="shared" si="0"/>
        <v>Weryfikacja wiersza OK</v>
      </c>
    </row>
    <row r="10" spans="2:5">
      <c r="B10" s="893" t="s">
        <v>1257</v>
      </c>
      <c r="C10" s="894" t="s">
        <v>1250</v>
      </c>
      <c r="D10" s="901">
        <v>0</v>
      </c>
      <c r="E10" s="15" t="str">
        <f t="shared" si="0"/>
        <v>Weryfikacja wiersza OK</v>
      </c>
    </row>
    <row r="11" spans="2:5">
      <c r="B11" s="893" t="s">
        <v>1258</v>
      </c>
      <c r="C11" s="894" t="s">
        <v>1251</v>
      </c>
      <c r="D11" s="901">
        <v>0</v>
      </c>
      <c r="E11" s="15" t="str">
        <f t="shared" si="0"/>
        <v>Weryfikacja wiersza OK</v>
      </c>
    </row>
    <row r="12" spans="2:5">
      <c r="B12" s="895" t="s">
        <v>1259</v>
      </c>
      <c r="C12" s="896" t="s">
        <v>1252</v>
      </c>
      <c r="D12" s="902">
        <v>0</v>
      </c>
      <c r="E12" s="15" t="str">
        <f t="shared" si="0"/>
        <v>Weryfikacja wiersza OK</v>
      </c>
    </row>
    <row r="13" spans="2:5" ht="15" thickBot="1">
      <c r="B13" s="897" t="s">
        <v>1253</v>
      </c>
      <c r="C13" s="898" t="s">
        <v>1254</v>
      </c>
      <c r="D13" s="903">
        <v>0</v>
      </c>
      <c r="E13" s="15" t="str">
        <f t="shared" si="0"/>
        <v>Weryfikacja wiersza OK</v>
      </c>
    </row>
    <row r="15" spans="2:5">
      <c r="C15" s="117" t="s">
        <v>1758</v>
      </c>
    </row>
    <row r="16" spans="2:5">
      <c r="C16" s="43" t="s">
        <v>1244</v>
      </c>
      <c r="D16" s="62" t="str">
        <f>IF(D6="","",IF(ROUND(SUM(D7:D12),2)=ROUND(D6,2),"OK","Błąd sumy częściowej"))</f>
        <v>OK</v>
      </c>
    </row>
    <row r="17" spans="3:4">
      <c r="C17" s="43" t="s">
        <v>1759</v>
      </c>
      <c r="D17" s="291" t="str">
        <f>IF(COUNTBLANK(E6:E13)=8,"",IF(AND(COUNTIF(E6:E13,"Weryfikacja wiersza OK")=8,COUNTIF(D16,"OK")=1),"Arkusz jest zwalidowany poprawnie","Arkusz jest niepoprawny"))</f>
        <v>Arkusz jest zwalidowany poprawnie</v>
      </c>
    </row>
  </sheetData>
  <sheetProtection algorithmName="SHA-512" hashValue="N9hYe8Owg3IEPdu1w3pQTa64HmLqVTiuJxv4/dQsbwnIrDrNc8FQB/wlG9ImdJ1DjmrsWRoG0HB2NN5uVO4Hcw==" saltValue="/prRdctB9uaGRSFe0+zy1A==" spinCount="100000" sheet="1" objects="1" scenarios="1"/>
  <mergeCells count="1">
    <mergeCell ref="B4:C5"/>
  </mergeCells>
  <conditionalFormatting sqref="E6">
    <cfRule type="containsText" dxfId="29" priority="4" operator="containsText" text="Weryfikacja wiersza OK">
      <formula>NOT(ISERROR(SEARCH("Weryfikacja wiersza OK",E6)))</formula>
    </cfRule>
  </conditionalFormatting>
  <conditionalFormatting sqref="E7:E13">
    <cfRule type="containsText" dxfId="28" priority="3" operator="containsText" text="Weryfikacja wiersza OK">
      <formula>NOT(ISERROR(SEARCH("Weryfikacja wiersza OK",E7)))</formula>
    </cfRule>
  </conditionalFormatting>
  <conditionalFormatting sqref="D17">
    <cfRule type="containsText" dxfId="27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26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6"/>
  <dimension ref="B1:E18"/>
  <sheetViews>
    <sheetView workbookViewId="0">
      <selection activeCell="D6" sqref="D6:D14"/>
    </sheetView>
  </sheetViews>
  <sheetFormatPr defaultColWidth="8.7265625" defaultRowHeight="14.5"/>
  <cols>
    <col min="1" max="2" width="8.7265625" style="43"/>
    <col min="3" max="3" width="73" style="43" customWidth="1"/>
    <col min="4" max="4" width="13.54296875" style="43" customWidth="1"/>
    <col min="5" max="16384" width="8.7265625" style="43"/>
  </cols>
  <sheetData>
    <row r="1" spans="2:5">
      <c r="B1" s="39" t="s">
        <v>8</v>
      </c>
    </row>
    <row r="2" spans="2:5">
      <c r="B2" s="38" t="s">
        <v>1542</v>
      </c>
    </row>
    <row r="3" spans="2:5" ht="15" thickBot="1"/>
    <row r="4" spans="2:5">
      <c r="B4" s="1327"/>
      <c r="C4" s="1328"/>
      <c r="D4" s="904" t="s">
        <v>80</v>
      </c>
    </row>
    <row r="5" spans="2:5" ht="15" thickBot="1">
      <c r="B5" s="1329"/>
      <c r="C5" s="1330"/>
      <c r="D5" s="905" t="s">
        <v>777</v>
      </c>
    </row>
    <row r="6" spans="2:5" ht="23">
      <c r="B6" s="835" t="s">
        <v>1260</v>
      </c>
      <c r="C6" s="836" t="s">
        <v>1261</v>
      </c>
      <c r="D6" s="845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837" t="s">
        <v>1262</v>
      </c>
      <c r="C7" s="839" t="s">
        <v>1263</v>
      </c>
      <c r="D7" s="846">
        <v>0</v>
      </c>
      <c r="E7" s="15" t="str">
        <f t="shared" ref="E7:E14" si="0">IF(ISBLANK(D7),"",IF(ISNUMBER(D7),"Weryfikacja wiersza OK","Wartość w kolumnie a musi być liczbą"))</f>
        <v>Weryfikacja wiersza OK</v>
      </c>
    </row>
    <row r="8" spans="2:5">
      <c r="B8" s="837" t="s">
        <v>1264</v>
      </c>
      <c r="C8" s="839" t="s">
        <v>1265</v>
      </c>
      <c r="D8" s="846">
        <v>0</v>
      </c>
      <c r="E8" s="15" t="str">
        <f t="shared" si="0"/>
        <v>Weryfikacja wiersza OK</v>
      </c>
    </row>
    <row r="9" spans="2:5">
      <c r="B9" s="837" t="s">
        <v>1266</v>
      </c>
      <c r="C9" s="839" t="s">
        <v>1267</v>
      </c>
      <c r="D9" s="846">
        <v>0</v>
      </c>
      <c r="E9" s="15" t="str">
        <f t="shared" si="0"/>
        <v>Weryfikacja wiersza OK</v>
      </c>
    </row>
    <row r="10" spans="2:5" ht="23">
      <c r="B10" s="837" t="s">
        <v>1268</v>
      </c>
      <c r="C10" s="839" t="s">
        <v>1269</v>
      </c>
      <c r="D10" s="846">
        <v>0</v>
      </c>
      <c r="E10" s="15" t="str">
        <f t="shared" si="0"/>
        <v>Weryfikacja wiersza OK</v>
      </c>
    </row>
    <row r="11" spans="2:5">
      <c r="B11" s="837" t="s">
        <v>1270</v>
      </c>
      <c r="C11" s="839" t="s">
        <v>34</v>
      </c>
      <c r="D11" s="846">
        <v>0</v>
      </c>
      <c r="E11" s="15" t="str">
        <f t="shared" si="0"/>
        <v>Weryfikacja wiersza OK</v>
      </c>
    </row>
    <row r="12" spans="2:5">
      <c r="B12" s="837" t="s">
        <v>1271</v>
      </c>
      <c r="C12" s="839" t="s">
        <v>1272</v>
      </c>
      <c r="D12" s="846">
        <v>0</v>
      </c>
      <c r="E12" s="15" t="str">
        <f t="shared" si="0"/>
        <v>Weryfikacja wiersza OK</v>
      </c>
    </row>
    <row r="13" spans="2:5">
      <c r="B13" s="837" t="s">
        <v>1273</v>
      </c>
      <c r="C13" s="906" t="s">
        <v>1274</v>
      </c>
      <c r="D13" s="846">
        <v>0</v>
      </c>
      <c r="E13" s="15" t="str">
        <f t="shared" si="0"/>
        <v>Weryfikacja wiersza OK</v>
      </c>
    </row>
    <row r="14" spans="2:5" ht="15" thickBot="1">
      <c r="B14" s="907" t="s">
        <v>1275</v>
      </c>
      <c r="C14" s="908" t="s">
        <v>1277</v>
      </c>
      <c r="D14" s="848">
        <v>0</v>
      </c>
      <c r="E14" s="15" t="str">
        <f t="shared" si="0"/>
        <v>Weryfikacja wiersza OK</v>
      </c>
    </row>
    <row r="16" spans="2:5">
      <c r="C16" s="117" t="s">
        <v>1758</v>
      </c>
    </row>
    <row r="17" spans="3:4">
      <c r="C17" s="43" t="s">
        <v>1260</v>
      </c>
      <c r="D17" s="62" t="str">
        <f>IF(D6="","",IF(ROUND(SUM(D7+D8+D9+D10+D11+D12+D14),2)=ROUND(D6,2),"OK","Błąd sumy częściowej"))</f>
        <v>OK</v>
      </c>
    </row>
    <row r="18" spans="3:4">
      <c r="C18" s="43" t="s">
        <v>1759</v>
      </c>
      <c r="D18" s="291" t="str">
        <f>IF(COUNTBLANK(E6:E14)=9,"",IF(AND(COUNTIF(E6:E14,"Weryfikacja wiersza OK")=9,COUNTIF(D17,"OK")=1),"Arkusz jest zwalidowany poprawnie","Arkusz jest niepoprawny"))</f>
        <v>Arkusz jest zwalidowany poprawnie</v>
      </c>
    </row>
  </sheetData>
  <sheetProtection algorithmName="SHA-512" hashValue="qxMFdmd4Q8EcyEDzuwwQs57QVioe6Jy8KgoRvHcxVLfvomo5D0BlMfN26hG+jdtOOk75dQRmVQ9aNFP1ZXjcOQ==" saltValue="MCifFfw0Fu6KhLzpKSH70g==" spinCount="100000" sheet="1" objects="1" scenarios="1"/>
  <mergeCells count="1">
    <mergeCell ref="B4:C5"/>
  </mergeCells>
  <conditionalFormatting sqref="E6">
    <cfRule type="containsText" dxfId="25" priority="4" operator="containsText" text="Weryfikacja wiersza OK">
      <formula>NOT(ISERROR(SEARCH("Weryfikacja wiersza OK",E6)))</formula>
    </cfRule>
  </conditionalFormatting>
  <conditionalFormatting sqref="E7:E14">
    <cfRule type="containsText" dxfId="24" priority="3" operator="containsText" text="Weryfikacja wiersza OK">
      <formula>NOT(ISERROR(SEARCH("Weryfikacja wiersza OK",E7)))</formula>
    </cfRule>
  </conditionalFormatting>
  <conditionalFormatting sqref="D18">
    <cfRule type="containsText" dxfId="23" priority="2" operator="containsText" text="Arkusz jest zwalidowany poprawnie">
      <formula>NOT(ISERROR(SEARCH("Arkusz jest zwalidowany poprawnie",D18)))</formula>
    </cfRule>
  </conditionalFormatting>
  <conditionalFormatting sqref="D17">
    <cfRule type="containsText" dxfId="22" priority="1" operator="containsText" text="OK">
      <formula>NOT(ISERROR(SEARCH("OK",D17)))</formula>
    </cfRule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7"/>
  <dimension ref="B1:J29"/>
  <sheetViews>
    <sheetView workbookViewId="0">
      <selection activeCell="C8" activeCellId="1" sqref="D7:I7 C8:I25"/>
    </sheetView>
  </sheetViews>
  <sheetFormatPr defaultColWidth="8.7265625" defaultRowHeight="14.5"/>
  <cols>
    <col min="1" max="1" width="8.7265625" style="43"/>
    <col min="2" max="2" width="10.81640625" style="43" customWidth="1"/>
    <col min="3" max="3" width="26.54296875" style="43" bestFit="1" customWidth="1"/>
    <col min="4" max="9" width="13.54296875" style="43" customWidth="1"/>
    <col min="10" max="10" width="52.54296875" style="43" customWidth="1"/>
    <col min="11" max="16384" width="8.7265625" style="43"/>
  </cols>
  <sheetData>
    <row r="1" spans="2:10">
      <c r="B1" s="39" t="s">
        <v>8</v>
      </c>
    </row>
    <row r="2" spans="2:10">
      <c r="B2" s="38" t="s">
        <v>1543</v>
      </c>
    </row>
    <row r="3" spans="2:10" ht="15" thickBot="1"/>
    <row r="4" spans="2:10">
      <c r="B4" s="1331" t="s">
        <v>1278</v>
      </c>
      <c r="C4" s="1332"/>
      <c r="D4" s="1337" t="s">
        <v>1279</v>
      </c>
      <c r="E4" s="1338"/>
      <c r="F4" s="1338"/>
      <c r="G4" s="1338"/>
      <c r="H4" s="1338"/>
      <c r="I4" s="1339"/>
    </row>
    <row r="5" spans="2:10">
      <c r="B5" s="1333"/>
      <c r="C5" s="1334"/>
      <c r="D5" s="909" t="s">
        <v>989</v>
      </c>
      <c r="E5" s="910" t="s">
        <v>990</v>
      </c>
      <c r="F5" s="910" t="s">
        <v>991</v>
      </c>
      <c r="G5" s="910" t="s">
        <v>992</v>
      </c>
      <c r="H5" s="910" t="s">
        <v>993</v>
      </c>
      <c r="I5" s="911" t="s">
        <v>1280</v>
      </c>
    </row>
    <row r="6" spans="2:10" ht="15" thickBot="1">
      <c r="B6" s="1335"/>
      <c r="C6" s="1336"/>
      <c r="D6" s="912" t="s">
        <v>777</v>
      </c>
      <c r="E6" s="913" t="s">
        <v>778</v>
      </c>
      <c r="F6" s="913" t="s">
        <v>779</v>
      </c>
      <c r="G6" s="913" t="s">
        <v>780</v>
      </c>
      <c r="H6" s="913" t="s">
        <v>781</v>
      </c>
      <c r="I6" s="914" t="s">
        <v>782</v>
      </c>
    </row>
    <row r="7" spans="2:10">
      <c r="B7" s="889" t="s">
        <v>1629</v>
      </c>
      <c r="C7" s="1082" t="s">
        <v>1281</v>
      </c>
      <c r="D7" s="916">
        <v>0</v>
      </c>
      <c r="E7" s="916">
        <v>0</v>
      </c>
      <c r="F7" s="916">
        <v>0</v>
      </c>
      <c r="G7" s="916">
        <v>0</v>
      </c>
      <c r="H7" s="916">
        <v>0</v>
      </c>
      <c r="I7" s="916">
        <v>0</v>
      </c>
      <c r="J7" s="43" t="str">
        <f>IF(COUNTBLANK(D7:I7)=6,"",IF(AND(COUNTBLANK(D7:I7)=0,COUNT(D7:I7)=6), "Weryfikacja bieżącego wiersza OK", "Należy wypełnić wszystkie pola w bieżącym wierszu"))</f>
        <v>Weryfikacja bieżącego wiersza OK</v>
      </c>
    </row>
    <row r="8" spans="2:10">
      <c r="B8" s="891" t="s">
        <v>1282</v>
      </c>
      <c r="C8" s="970" t="s">
        <v>2000</v>
      </c>
      <c r="D8" s="917">
        <v>0</v>
      </c>
      <c r="E8" s="917">
        <v>0</v>
      </c>
      <c r="F8" s="917">
        <v>0</v>
      </c>
      <c r="G8" s="917">
        <v>0</v>
      </c>
      <c r="H8" s="917">
        <v>0</v>
      </c>
      <c r="I8" s="917">
        <v>0</v>
      </c>
      <c r="J8" s="43" t="str">
        <f>IF(COUNTBLANK(C8:I8)=7,"",IF(AND(COUNTBLANK(C8:I8)=0,COUNT(D8:I8)=6), "Weryfikacja bieżącego wiersza OK", "Należy wypełnić wszystkie pola w bieżącym wierszu"))</f>
        <v>Weryfikacja bieżącego wiersza OK</v>
      </c>
    </row>
    <row r="9" spans="2:10">
      <c r="B9" s="893" t="s">
        <v>1283</v>
      </c>
      <c r="C9" s="971" t="s">
        <v>2000</v>
      </c>
      <c r="D9" s="918">
        <v>0</v>
      </c>
      <c r="E9" s="918">
        <v>0</v>
      </c>
      <c r="F9" s="918">
        <v>0</v>
      </c>
      <c r="G9" s="918">
        <v>0</v>
      </c>
      <c r="H9" s="918">
        <v>0</v>
      </c>
      <c r="I9" s="918">
        <v>0</v>
      </c>
      <c r="J9" s="43" t="str">
        <f t="shared" ref="J9:J25" si="0">IF(COUNTBLANK(C9:I9)=7,"",IF(AND(COUNTBLANK(C9:I9)=0,COUNT(D9:I9)=6), "Weryfikacja bieżącego wiersza OK", "Należy wypełnić wszystkie pola w bieżącym wierszu"))</f>
        <v>Weryfikacja bieżącego wiersza OK</v>
      </c>
    </row>
    <row r="10" spans="2:10">
      <c r="B10" s="893" t="s">
        <v>1284</v>
      </c>
      <c r="C10" s="971" t="s">
        <v>2000</v>
      </c>
      <c r="D10" s="918">
        <v>0</v>
      </c>
      <c r="E10" s="918">
        <v>0</v>
      </c>
      <c r="F10" s="918">
        <v>0</v>
      </c>
      <c r="G10" s="918">
        <v>0</v>
      </c>
      <c r="H10" s="918">
        <v>0</v>
      </c>
      <c r="I10" s="918">
        <v>0</v>
      </c>
      <c r="J10" s="43" t="str">
        <f t="shared" si="0"/>
        <v>Weryfikacja bieżącego wiersza OK</v>
      </c>
    </row>
    <row r="11" spans="2:10">
      <c r="B11" s="893" t="s">
        <v>1285</v>
      </c>
      <c r="C11" s="971" t="s">
        <v>2000</v>
      </c>
      <c r="D11" s="918">
        <v>0</v>
      </c>
      <c r="E11" s="918">
        <v>0</v>
      </c>
      <c r="F11" s="918">
        <v>0</v>
      </c>
      <c r="G11" s="918">
        <v>0</v>
      </c>
      <c r="H11" s="918">
        <v>0</v>
      </c>
      <c r="I11" s="918">
        <v>0</v>
      </c>
      <c r="J11" s="43" t="str">
        <f t="shared" si="0"/>
        <v>Weryfikacja bieżącego wiersza OK</v>
      </c>
    </row>
    <row r="12" spans="2:10">
      <c r="B12" s="893" t="s">
        <v>1286</v>
      </c>
      <c r="C12" s="971" t="s">
        <v>2000</v>
      </c>
      <c r="D12" s="918">
        <v>0</v>
      </c>
      <c r="E12" s="918">
        <v>0</v>
      </c>
      <c r="F12" s="918">
        <v>0</v>
      </c>
      <c r="G12" s="918">
        <v>0</v>
      </c>
      <c r="H12" s="918">
        <v>0</v>
      </c>
      <c r="I12" s="918">
        <v>0</v>
      </c>
      <c r="J12" s="43" t="str">
        <f t="shared" si="0"/>
        <v>Weryfikacja bieżącego wiersza OK</v>
      </c>
    </row>
    <row r="13" spans="2:10">
      <c r="B13" s="893" t="s">
        <v>1287</v>
      </c>
      <c r="C13" s="971" t="s">
        <v>2000</v>
      </c>
      <c r="D13" s="918">
        <v>0</v>
      </c>
      <c r="E13" s="918">
        <v>0</v>
      </c>
      <c r="F13" s="918">
        <v>0</v>
      </c>
      <c r="G13" s="918">
        <v>0</v>
      </c>
      <c r="H13" s="918">
        <v>0</v>
      </c>
      <c r="I13" s="918">
        <v>0</v>
      </c>
      <c r="J13" s="43" t="str">
        <f t="shared" si="0"/>
        <v>Weryfikacja bieżącego wiersza OK</v>
      </c>
    </row>
    <row r="14" spans="2:10">
      <c r="B14" s="893" t="s">
        <v>1288</v>
      </c>
      <c r="C14" s="971" t="s">
        <v>2000</v>
      </c>
      <c r="D14" s="918">
        <v>0</v>
      </c>
      <c r="E14" s="918">
        <v>0</v>
      </c>
      <c r="F14" s="918">
        <v>0</v>
      </c>
      <c r="G14" s="918">
        <v>0</v>
      </c>
      <c r="H14" s="918">
        <v>0</v>
      </c>
      <c r="I14" s="918">
        <v>0</v>
      </c>
      <c r="J14" s="43" t="str">
        <f t="shared" si="0"/>
        <v>Weryfikacja bieżącego wiersza OK</v>
      </c>
    </row>
    <row r="15" spans="2:10">
      <c r="B15" s="893" t="s">
        <v>1289</v>
      </c>
      <c r="C15" s="971" t="s">
        <v>2000</v>
      </c>
      <c r="D15" s="918">
        <v>0</v>
      </c>
      <c r="E15" s="918">
        <v>0</v>
      </c>
      <c r="F15" s="918">
        <v>0</v>
      </c>
      <c r="G15" s="918">
        <v>0</v>
      </c>
      <c r="H15" s="918">
        <v>0</v>
      </c>
      <c r="I15" s="918">
        <v>0</v>
      </c>
      <c r="J15" s="43" t="str">
        <f t="shared" si="0"/>
        <v>Weryfikacja bieżącego wiersza OK</v>
      </c>
    </row>
    <row r="16" spans="2:10">
      <c r="B16" s="893" t="s">
        <v>1290</v>
      </c>
      <c r="C16" s="971" t="s">
        <v>2000</v>
      </c>
      <c r="D16" s="918">
        <v>0</v>
      </c>
      <c r="E16" s="918">
        <v>0</v>
      </c>
      <c r="F16" s="918">
        <v>0</v>
      </c>
      <c r="G16" s="918">
        <v>0</v>
      </c>
      <c r="H16" s="918">
        <v>0</v>
      </c>
      <c r="I16" s="918">
        <v>0</v>
      </c>
      <c r="J16" s="43" t="str">
        <f t="shared" si="0"/>
        <v>Weryfikacja bieżącego wiersza OK</v>
      </c>
    </row>
    <row r="17" spans="2:10">
      <c r="B17" s="893" t="s">
        <v>1291</v>
      </c>
      <c r="C17" s="971" t="s">
        <v>2000</v>
      </c>
      <c r="D17" s="918">
        <v>0</v>
      </c>
      <c r="E17" s="918">
        <v>0</v>
      </c>
      <c r="F17" s="918">
        <v>0</v>
      </c>
      <c r="G17" s="918">
        <v>0</v>
      </c>
      <c r="H17" s="918">
        <v>0</v>
      </c>
      <c r="I17" s="918">
        <v>0</v>
      </c>
      <c r="J17" s="43" t="str">
        <f t="shared" si="0"/>
        <v>Weryfikacja bieżącego wiersza OK</v>
      </c>
    </row>
    <row r="18" spans="2:10">
      <c r="B18" s="893" t="s">
        <v>1292</v>
      </c>
      <c r="C18" s="971" t="s">
        <v>2000</v>
      </c>
      <c r="D18" s="918">
        <v>0</v>
      </c>
      <c r="E18" s="918">
        <v>0</v>
      </c>
      <c r="F18" s="918">
        <v>0</v>
      </c>
      <c r="G18" s="918">
        <v>0</v>
      </c>
      <c r="H18" s="918">
        <v>0</v>
      </c>
      <c r="I18" s="918">
        <v>0</v>
      </c>
      <c r="J18" s="43" t="str">
        <f t="shared" si="0"/>
        <v>Weryfikacja bieżącego wiersza OK</v>
      </c>
    </row>
    <row r="19" spans="2:10">
      <c r="B19" s="893" t="s">
        <v>1293</v>
      </c>
      <c r="C19" s="971" t="s">
        <v>2000</v>
      </c>
      <c r="D19" s="918">
        <v>0</v>
      </c>
      <c r="E19" s="918">
        <v>0</v>
      </c>
      <c r="F19" s="918">
        <v>0</v>
      </c>
      <c r="G19" s="918">
        <v>0</v>
      </c>
      <c r="H19" s="918">
        <v>0</v>
      </c>
      <c r="I19" s="918">
        <v>0</v>
      </c>
      <c r="J19" s="43" t="str">
        <f t="shared" si="0"/>
        <v>Weryfikacja bieżącego wiersza OK</v>
      </c>
    </row>
    <row r="20" spans="2:10">
      <c r="B20" s="893" t="s">
        <v>1294</v>
      </c>
      <c r="C20" s="971" t="s">
        <v>2000</v>
      </c>
      <c r="D20" s="918">
        <v>0</v>
      </c>
      <c r="E20" s="918">
        <v>0</v>
      </c>
      <c r="F20" s="918">
        <v>0</v>
      </c>
      <c r="G20" s="918">
        <v>0</v>
      </c>
      <c r="H20" s="918">
        <v>0</v>
      </c>
      <c r="I20" s="918">
        <v>0</v>
      </c>
      <c r="J20" s="43" t="str">
        <f t="shared" si="0"/>
        <v>Weryfikacja bieżącego wiersza OK</v>
      </c>
    </row>
    <row r="21" spans="2:10">
      <c r="B21" s="893" t="s">
        <v>1295</v>
      </c>
      <c r="C21" s="971" t="s">
        <v>2000</v>
      </c>
      <c r="D21" s="918">
        <v>0</v>
      </c>
      <c r="E21" s="918">
        <v>0</v>
      </c>
      <c r="F21" s="918">
        <v>0</v>
      </c>
      <c r="G21" s="918">
        <v>0</v>
      </c>
      <c r="H21" s="918">
        <v>0</v>
      </c>
      <c r="I21" s="918">
        <v>0</v>
      </c>
      <c r="J21" s="43" t="str">
        <f t="shared" si="0"/>
        <v>Weryfikacja bieżącego wiersza OK</v>
      </c>
    </row>
    <row r="22" spans="2:10">
      <c r="B22" s="893" t="s">
        <v>1296</v>
      </c>
      <c r="C22" s="971" t="s">
        <v>2000</v>
      </c>
      <c r="D22" s="918">
        <v>0</v>
      </c>
      <c r="E22" s="918">
        <v>0</v>
      </c>
      <c r="F22" s="918">
        <v>0</v>
      </c>
      <c r="G22" s="918">
        <v>0</v>
      </c>
      <c r="H22" s="918">
        <v>0</v>
      </c>
      <c r="I22" s="918">
        <v>0</v>
      </c>
      <c r="J22" s="43" t="str">
        <f t="shared" si="0"/>
        <v>Weryfikacja bieżącego wiersza OK</v>
      </c>
    </row>
    <row r="23" spans="2:10">
      <c r="B23" s="893" t="s">
        <v>1297</v>
      </c>
      <c r="C23" s="971" t="s">
        <v>2000</v>
      </c>
      <c r="D23" s="918">
        <v>0</v>
      </c>
      <c r="E23" s="918">
        <v>0</v>
      </c>
      <c r="F23" s="918">
        <v>0</v>
      </c>
      <c r="G23" s="918">
        <v>0</v>
      </c>
      <c r="H23" s="918">
        <v>0</v>
      </c>
      <c r="I23" s="918">
        <v>0</v>
      </c>
      <c r="J23" s="43" t="str">
        <f t="shared" si="0"/>
        <v>Weryfikacja bieżącego wiersza OK</v>
      </c>
    </row>
    <row r="24" spans="2:10">
      <c r="B24" s="893" t="s">
        <v>1298</v>
      </c>
      <c r="C24" s="971" t="s">
        <v>2000</v>
      </c>
      <c r="D24" s="918">
        <v>0</v>
      </c>
      <c r="E24" s="918">
        <v>0</v>
      </c>
      <c r="F24" s="918">
        <v>0</v>
      </c>
      <c r="G24" s="918">
        <v>0</v>
      </c>
      <c r="H24" s="918">
        <v>0</v>
      </c>
      <c r="I24" s="918">
        <v>0</v>
      </c>
      <c r="J24" s="43" t="str">
        <f t="shared" si="0"/>
        <v>Weryfikacja bieżącego wiersza OK</v>
      </c>
    </row>
    <row r="25" spans="2:10" ht="15" thickBot="1">
      <c r="B25" s="907" t="s">
        <v>1299</v>
      </c>
      <c r="C25" s="972" t="s">
        <v>2000</v>
      </c>
      <c r="D25" s="919">
        <v>0</v>
      </c>
      <c r="E25" s="919">
        <v>0</v>
      </c>
      <c r="F25" s="919">
        <v>0</v>
      </c>
      <c r="G25" s="919">
        <v>0</v>
      </c>
      <c r="H25" s="919">
        <v>0</v>
      </c>
      <c r="I25" s="919">
        <v>0</v>
      </c>
      <c r="J25" s="43" t="str">
        <f t="shared" si="0"/>
        <v>Weryfikacja bieżącego wiersza OK</v>
      </c>
    </row>
    <row r="26" spans="2:10">
      <c r="D26" s="915"/>
      <c r="E26" s="915"/>
      <c r="F26" s="915"/>
      <c r="G26" s="915"/>
      <c r="H26" s="915"/>
      <c r="I26" s="915"/>
    </row>
    <row r="27" spans="2:10">
      <c r="C27" s="43" t="s">
        <v>1758</v>
      </c>
    </row>
    <row r="28" spans="2:10">
      <c r="C28" s="43" t="s">
        <v>1629</v>
      </c>
      <c r="D28" s="62" t="str">
        <f>IF(D7="","",IF(ROUND(SUM(D8:D25),2)=ROUND(D7,2),"OK","Błąd sumy częściowej"))</f>
        <v>OK</v>
      </c>
      <c r="E28" s="62" t="str">
        <f t="shared" ref="E28:I28" si="1">IF(E7="","",IF(ROUND(SUM(E8:E25),2)=ROUND(E7,2),"OK","Błąd sumy częściowej"))</f>
        <v>OK</v>
      </c>
      <c r="F28" s="62" t="str">
        <f t="shared" si="1"/>
        <v>OK</v>
      </c>
      <c r="G28" s="62" t="str">
        <f t="shared" si="1"/>
        <v>OK</v>
      </c>
      <c r="H28" s="62" t="str">
        <f t="shared" si="1"/>
        <v>OK</v>
      </c>
      <c r="I28" s="62" t="str">
        <f t="shared" si="1"/>
        <v>OK</v>
      </c>
    </row>
    <row r="29" spans="2:10">
      <c r="C29" s="43" t="s">
        <v>1759</v>
      </c>
      <c r="D29" s="291" t="str">
        <f>IF(COUNTBLANK(J7:J25)=19,"",IF(AND(COUNTIF(J7:J25,"Weryfikacja bieżącego wiersza OK")=19,COUNTIF(D28:I28,"OK")=6),"Arkusz jest zwalidowany poprawnie","Arkusz jest niepoprawny"))</f>
        <v>Arkusz jest zwalidowany poprawnie</v>
      </c>
    </row>
  </sheetData>
  <sheetProtection algorithmName="SHA-512" hashValue="FuqA6U+z4f+gJw38GemRnzVJrxS1zpE3Be0Qr1/drmw6Mm7Bew2XGpYPvk1ILWKLx45X8+dxznURSmVpIgnADQ==" saltValue="XPlGiBORlIga6iiIDf+qLQ==" spinCount="100000" sheet="1" objects="1" scenarios="1"/>
  <mergeCells count="2">
    <mergeCell ref="B4:C6"/>
    <mergeCell ref="D4:I4"/>
  </mergeCells>
  <conditionalFormatting sqref="J7">
    <cfRule type="containsText" dxfId="21" priority="5" operator="containsText" text="Należy">
      <formula>NOT(ISERROR(SEARCH("Należy",J7)))</formula>
    </cfRule>
    <cfRule type="containsText" dxfId="20" priority="6" operator="containsText" text="Weryfikacja bieżącego wiersza OK">
      <formula>NOT(ISERROR(SEARCH("Weryfikacja bieżącego wiersza OK",J7)))</formula>
    </cfRule>
  </conditionalFormatting>
  <conditionalFormatting sqref="J8:J25">
    <cfRule type="containsText" dxfId="19" priority="3" operator="containsText" text="Należy">
      <formula>NOT(ISERROR(SEARCH("Należy",J8)))</formula>
    </cfRule>
    <cfRule type="containsText" dxfId="18" priority="4" operator="containsText" text="Weryfikacja bieżącego wiersza OK">
      <formula>NOT(ISERROR(SEARCH("Weryfikacja bieżącego wiersza OK",J8)))</formula>
    </cfRule>
  </conditionalFormatting>
  <conditionalFormatting sqref="D28:I28">
    <cfRule type="containsText" dxfId="17" priority="2" operator="containsText" text="OK">
      <formula>NOT(ISERROR(SEARCH("OK",D28)))</formula>
    </cfRule>
  </conditionalFormatting>
  <conditionalFormatting sqref="D29">
    <cfRule type="containsText" dxfId="16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8"/>
  <dimension ref="B1:E11"/>
  <sheetViews>
    <sheetView workbookViewId="0">
      <selection activeCell="D6" sqref="D6:D9"/>
    </sheetView>
  </sheetViews>
  <sheetFormatPr defaultColWidth="8.7265625" defaultRowHeight="14.5"/>
  <cols>
    <col min="1" max="2" width="8.7265625" style="43"/>
    <col min="3" max="3" width="46.26953125" style="43" customWidth="1"/>
    <col min="4" max="4" width="13.54296875" style="43" customWidth="1"/>
    <col min="5" max="16384" width="8.7265625" style="43"/>
  </cols>
  <sheetData>
    <row r="1" spans="2:5">
      <c r="B1" s="39" t="s">
        <v>8</v>
      </c>
    </row>
    <row r="2" spans="2:5">
      <c r="B2" s="38" t="s">
        <v>1544</v>
      </c>
    </row>
    <row r="3" spans="2:5" ht="15" thickBot="1"/>
    <row r="4" spans="2:5">
      <c r="B4" s="1340"/>
      <c r="C4" s="1341"/>
      <c r="D4" s="920" t="s">
        <v>80</v>
      </c>
    </row>
    <row r="5" spans="2:5" ht="15" thickBot="1">
      <c r="B5" s="1342"/>
      <c r="C5" s="1343"/>
      <c r="D5" s="921" t="s">
        <v>777</v>
      </c>
    </row>
    <row r="6" spans="2:5" ht="23">
      <c r="B6" s="922" t="s">
        <v>1300</v>
      </c>
      <c r="C6" s="923" t="s">
        <v>1301</v>
      </c>
      <c r="D6" s="926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893" t="s">
        <v>1302</v>
      </c>
      <c r="C7" s="924" t="s">
        <v>1303</v>
      </c>
      <c r="D7" s="901">
        <v>0</v>
      </c>
      <c r="E7" s="15" t="str">
        <f t="shared" ref="E7:E9" si="0">IF(ISBLANK(D7),"",IF(ISNUMBER(D7),"Weryfikacja wiersza OK","Wartość w kolumnie a musi być liczbą"))</f>
        <v>Weryfikacja wiersza OK</v>
      </c>
    </row>
    <row r="8" spans="2:5" ht="23">
      <c r="B8" s="893" t="s">
        <v>1304</v>
      </c>
      <c r="C8" s="924" t="s">
        <v>1305</v>
      </c>
      <c r="D8" s="901">
        <v>0</v>
      </c>
      <c r="E8" s="15" t="str">
        <f t="shared" si="0"/>
        <v>Weryfikacja wiersza OK</v>
      </c>
    </row>
    <row r="9" spans="2:5" ht="15" thickBot="1">
      <c r="B9" s="907" t="s">
        <v>1306</v>
      </c>
      <c r="C9" s="925" t="s">
        <v>1307</v>
      </c>
      <c r="D9" s="927">
        <v>0</v>
      </c>
      <c r="E9" s="15" t="str">
        <f t="shared" si="0"/>
        <v>Weryfikacja wiersza OK</v>
      </c>
    </row>
    <row r="11" spans="2:5">
      <c r="D11" s="291" t="str">
        <f>IF(COUNTBLANK(E6:E9)=4,"",IF(COUNTIF(E6:E9,"Weryfikacja wiersza OK")=4,"Arkusz jest zwalidowany poprawnie","Arkusz jest niepoprawny"))</f>
        <v>Arkusz jest zwalidowany poprawnie</v>
      </c>
    </row>
  </sheetData>
  <sheetProtection algorithmName="SHA-512" hashValue="KQRdgVq/3gZGLOAKPxU6Z+xn5H/+9jdZ1wMW/Jx9ZvPGx73PBwy+WiezvDzkcn2h3qFbPrY+4jGeuPe7PItalA==" saltValue="20QORVf/AYo3b5cxaglAWg==" spinCount="100000" sheet="1" objects="1" scenarios="1"/>
  <mergeCells count="1">
    <mergeCell ref="B4:C5"/>
  </mergeCells>
  <conditionalFormatting sqref="E6">
    <cfRule type="containsText" dxfId="15" priority="3" operator="containsText" text="Weryfikacja wiersza OK">
      <formula>NOT(ISERROR(SEARCH("Weryfikacja wiersza OK",E6)))</formula>
    </cfRule>
  </conditionalFormatting>
  <conditionalFormatting sqref="E7:E9">
    <cfRule type="containsText" dxfId="14" priority="2" operator="containsText" text="Weryfikacja wiersza OK">
      <formula>NOT(ISERROR(SEARCH("Weryfikacja wiersza OK",E7)))</formula>
    </cfRule>
  </conditionalFormatting>
  <conditionalFormatting sqref="D11">
    <cfRule type="containsText" dxfId="13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59"/>
  <dimension ref="B1:E19"/>
  <sheetViews>
    <sheetView workbookViewId="0">
      <selection activeCell="D6" sqref="D6:D14"/>
    </sheetView>
  </sheetViews>
  <sheetFormatPr defaultColWidth="8.7265625" defaultRowHeight="14.5"/>
  <cols>
    <col min="1" max="2" width="8.7265625" style="43"/>
    <col min="3" max="3" width="53.453125" style="43" customWidth="1"/>
    <col min="4" max="4" width="13.54296875" style="43" customWidth="1"/>
    <col min="5" max="16384" width="8.7265625" style="43"/>
  </cols>
  <sheetData>
    <row r="1" spans="2:5">
      <c r="B1" s="39" t="s">
        <v>8</v>
      </c>
    </row>
    <row r="2" spans="2:5">
      <c r="B2" s="43" t="s">
        <v>1545</v>
      </c>
    </row>
    <row r="3" spans="2:5" ht="15" thickBot="1"/>
    <row r="4" spans="2:5">
      <c r="B4" s="1327"/>
      <c r="C4" s="1344"/>
      <c r="D4" s="928" t="s">
        <v>80</v>
      </c>
    </row>
    <row r="5" spans="2:5" ht="15" thickBot="1">
      <c r="B5" s="1329"/>
      <c r="C5" s="1345"/>
      <c r="D5" s="929" t="s">
        <v>777</v>
      </c>
    </row>
    <row r="6" spans="2:5">
      <c r="B6" s="930" t="s">
        <v>1308</v>
      </c>
      <c r="C6" s="931" t="s">
        <v>1309</v>
      </c>
      <c r="D6" s="938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932" t="s">
        <v>1310</v>
      </c>
      <c r="C7" s="933" t="s">
        <v>1311</v>
      </c>
      <c r="D7" s="939">
        <v>0</v>
      </c>
      <c r="E7" s="15" t="str">
        <f t="shared" ref="E7:E14" si="0">IF(ISBLANK(D7),"",IF(ISNUMBER(D7),"Weryfikacja wiersza OK","Wartość w kolumnie a musi być liczbą"))</f>
        <v>Weryfikacja wiersza OK</v>
      </c>
    </row>
    <row r="8" spans="2:5">
      <c r="B8" s="932" t="s">
        <v>1312</v>
      </c>
      <c r="C8" s="933" t="s">
        <v>1313</v>
      </c>
      <c r="D8" s="939">
        <v>0</v>
      </c>
      <c r="E8" s="15" t="str">
        <f t="shared" si="0"/>
        <v>Weryfikacja wiersza OK</v>
      </c>
    </row>
    <row r="9" spans="2:5">
      <c r="B9" s="932" t="s">
        <v>1314</v>
      </c>
      <c r="C9" s="933" t="s">
        <v>1315</v>
      </c>
      <c r="D9" s="939">
        <v>0</v>
      </c>
      <c r="E9" s="15" t="str">
        <f t="shared" si="0"/>
        <v>Weryfikacja wiersza OK</v>
      </c>
    </row>
    <row r="10" spans="2:5">
      <c r="B10" s="932" t="s">
        <v>1316</v>
      </c>
      <c r="C10" s="933" t="s">
        <v>1317</v>
      </c>
      <c r="D10" s="939">
        <v>0</v>
      </c>
      <c r="E10" s="15" t="str">
        <f t="shared" si="0"/>
        <v>Weryfikacja wiersza OK</v>
      </c>
    </row>
    <row r="11" spans="2:5">
      <c r="B11" s="934" t="s">
        <v>1318</v>
      </c>
      <c r="C11" s="935" t="s">
        <v>1319</v>
      </c>
      <c r="D11" s="939">
        <v>0</v>
      </c>
      <c r="E11" s="15" t="str">
        <f t="shared" si="0"/>
        <v>Weryfikacja wiersza OK</v>
      </c>
    </row>
    <row r="12" spans="2:5">
      <c r="B12" s="932" t="s">
        <v>1320</v>
      </c>
      <c r="C12" s="933" t="s">
        <v>1323</v>
      </c>
      <c r="D12" s="939">
        <v>0</v>
      </c>
      <c r="E12" s="15" t="str">
        <f t="shared" si="0"/>
        <v>Weryfikacja wiersza OK</v>
      </c>
    </row>
    <row r="13" spans="2:5">
      <c r="B13" s="932" t="s">
        <v>1321</v>
      </c>
      <c r="C13" s="933" t="s">
        <v>1324</v>
      </c>
      <c r="D13" s="939">
        <v>0</v>
      </c>
      <c r="E13" s="15" t="str">
        <f t="shared" si="0"/>
        <v>Weryfikacja wiersza OK</v>
      </c>
    </row>
    <row r="14" spans="2:5" ht="15" thickBot="1">
      <c r="B14" s="936" t="s">
        <v>1322</v>
      </c>
      <c r="C14" s="937" t="s">
        <v>1276</v>
      </c>
      <c r="D14" s="940">
        <v>0</v>
      </c>
      <c r="E14" s="15" t="str">
        <f t="shared" si="0"/>
        <v>Weryfikacja wiersza OK</v>
      </c>
    </row>
    <row r="16" spans="2:5">
      <c r="C16" s="43" t="s">
        <v>1758</v>
      </c>
    </row>
    <row r="17" spans="3:4">
      <c r="C17" s="43" t="s">
        <v>1308</v>
      </c>
      <c r="D17" s="62" t="str">
        <f>IF(D6="","",IF(ROUND(SUM(D7:D10),2)=ROUND(D6,2),"OK","Błąd sumy częściowej"))</f>
        <v>OK</v>
      </c>
    </row>
    <row r="18" spans="3:4">
      <c r="C18" s="43" t="s">
        <v>1318</v>
      </c>
      <c r="D18" s="62" t="str">
        <f>IF(D11="","",IF(ROUND(SUM(D12:D14),2)=ROUND(D11,2),"OK","Błąd sumy częściowej"))</f>
        <v>OK</v>
      </c>
    </row>
    <row r="19" spans="3:4">
      <c r="C19" s="43" t="s">
        <v>1759</v>
      </c>
      <c r="D19" s="291" t="str">
        <f>IF(COUNTBLANK(E6:E14)=9,"",IF(AND(COUNTIF(E6:E14,"Weryfikacja wiersza OK")=9,COUNTIF(D17:D18,"OK")=2),"Arkusz jest zwalidowany poprawnie","Arkusz jest niepoprawny"))</f>
        <v>Arkusz jest zwalidowany poprawnie</v>
      </c>
    </row>
  </sheetData>
  <sheetProtection algorithmName="SHA-512" hashValue="devt6iTsI/jdthCq2OEqWPLO3IwiEv9isYO+5J5dGyYrHXsT3lV0yD+PMljD3Cekj3DMPPi5zQJE68FnThp1hw==" saltValue="tL0H9SmYcI7Xj5cOkTjJaQ==" spinCount="100000" sheet="1" objects="1" scenarios="1"/>
  <mergeCells count="1">
    <mergeCell ref="B4:C5"/>
  </mergeCells>
  <conditionalFormatting sqref="E6">
    <cfRule type="containsText" dxfId="12" priority="5" operator="containsText" text="Weryfikacja wiersza OK">
      <formula>NOT(ISERROR(SEARCH("Weryfikacja wiersza OK",E6)))</formula>
    </cfRule>
  </conditionalFormatting>
  <conditionalFormatting sqref="E7:E14">
    <cfRule type="containsText" dxfId="11" priority="4" operator="containsText" text="Weryfikacja wiersza OK">
      <formula>NOT(ISERROR(SEARCH("Weryfikacja wiersza OK",E7)))</formula>
    </cfRule>
  </conditionalFormatting>
  <conditionalFormatting sqref="D19">
    <cfRule type="containsText" dxfId="10" priority="3" operator="containsText" text="Arkusz jest zwalidowany poprawnie">
      <formula>NOT(ISERROR(SEARCH("Arkusz jest zwalidowany poprawnie",D19)))</formula>
    </cfRule>
  </conditionalFormatting>
  <conditionalFormatting sqref="D17">
    <cfRule type="containsText" dxfId="9" priority="2" operator="containsText" text="OK">
      <formula>NOT(ISERROR(SEARCH("OK",D17)))</formula>
    </cfRule>
  </conditionalFormatting>
  <conditionalFormatting sqref="D18">
    <cfRule type="containsText" dxfId="8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50"/>
  <dimension ref="B1:E14"/>
  <sheetViews>
    <sheetView workbookViewId="0">
      <selection activeCell="D6" sqref="D6:D12"/>
    </sheetView>
  </sheetViews>
  <sheetFormatPr defaultColWidth="8.7265625" defaultRowHeight="14.5"/>
  <cols>
    <col min="1" max="2" width="8.7265625" style="43"/>
    <col min="3" max="3" width="40.453125" style="43" customWidth="1"/>
    <col min="4" max="4" width="17.7265625" style="43" customWidth="1"/>
    <col min="5" max="16384" width="8.7265625" style="43"/>
  </cols>
  <sheetData>
    <row r="1" spans="2:5">
      <c r="B1" s="39" t="s">
        <v>938</v>
      </c>
      <c r="C1" s="61"/>
      <c r="D1" s="61"/>
    </row>
    <row r="2" spans="2:5">
      <c r="B2" s="38" t="s">
        <v>1938</v>
      </c>
      <c r="C2" s="61"/>
      <c r="D2" s="61"/>
    </row>
    <row r="3" spans="2:5" ht="15" thickBot="1"/>
    <row r="4" spans="2:5" ht="15" thickBot="1">
      <c r="B4" s="1202"/>
      <c r="C4" s="1346"/>
      <c r="D4" s="941" t="s">
        <v>80</v>
      </c>
      <c r="E4" s="61"/>
    </row>
    <row r="5" spans="2:5" ht="15" thickBot="1">
      <c r="B5" s="1204"/>
      <c r="C5" s="1347"/>
      <c r="D5" s="942" t="s">
        <v>777</v>
      </c>
      <c r="E5" s="61"/>
    </row>
    <row r="6" spans="2:5">
      <c r="B6" s="943" t="s">
        <v>1939</v>
      </c>
      <c r="C6" s="944" t="s">
        <v>1940</v>
      </c>
      <c r="D6" s="949">
        <v>0</v>
      </c>
      <c r="E6" s="15" t="str">
        <f>IF(ISBLANK(D6),"",IF(ISNUMBER(D6),"Weryfikacja wiersza OK","Wartość w kolumnie a musi być liczbą"))</f>
        <v>Weryfikacja wiersza OK</v>
      </c>
    </row>
    <row r="7" spans="2:5">
      <c r="B7" s="945" t="s">
        <v>1941</v>
      </c>
      <c r="C7" s="112" t="s">
        <v>1942</v>
      </c>
      <c r="D7" s="950">
        <v>0</v>
      </c>
      <c r="E7" s="15" t="str">
        <f t="shared" ref="E7:E12" si="0">IF(ISBLANK(D7),"",IF(ISNUMBER(D7),"Weryfikacja wiersza OK","Wartość w kolumnie a musi być liczbą"))</f>
        <v>Weryfikacja wiersza OK</v>
      </c>
    </row>
    <row r="8" spans="2:5">
      <c r="B8" s="945" t="s">
        <v>1943</v>
      </c>
      <c r="C8" s="112" t="s">
        <v>1944</v>
      </c>
      <c r="D8" s="950">
        <v>0</v>
      </c>
      <c r="E8" s="15" t="str">
        <f t="shared" si="0"/>
        <v>Weryfikacja wiersza OK</v>
      </c>
    </row>
    <row r="9" spans="2:5">
      <c r="B9" s="945" t="s">
        <v>1945</v>
      </c>
      <c r="C9" s="112" t="s">
        <v>1946</v>
      </c>
      <c r="D9" s="950">
        <v>0</v>
      </c>
      <c r="E9" s="15" t="str">
        <f t="shared" si="0"/>
        <v>Weryfikacja wiersza OK</v>
      </c>
    </row>
    <row r="10" spans="2:5">
      <c r="B10" s="945" t="s">
        <v>1947</v>
      </c>
      <c r="C10" s="112" t="s">
        <v>1948</v>
      </c>
      <c r="D10" s="950">
        <v>0</v>
      </c>
      <c r="E10" s="15" t="str">
        <f t="shared" si="0"/>
        <v>Weryfikacja wiersza OK</v>
      </c>
    </row>
    <row r="11" spans="2:5" ht="15" thickBot="1">
      <c r="B11" s="945" t="s">
        <v>1949</v>
      </c>
      <c r="C11" s="946" t="s">
        <v>1950</v>
      </c>
      <c r="D11" s="950">
        <v>0</v>
      </c>
      <c r="E11" s="15" t="str">
        <f t="shared" si="0"/>
        <v>Weryfikacja wiersza OK</v>
      </c>
    </row>
    <row r="12" spans="2:5" ht="15" thickBot="1">
      <c r="B12" s="947" t="s">
        <v>1951</v>
      </c>
      <c r="C12" s="948" t="s">
        <v>1952</v>
      </c>
      <c r="D12" s="951">
        <v>0</v>
      </c>
      <c r="E12" s="15" t="str">
        <f t="shared" si="0"/>
        <v>Weryfikacja wiersza OK</v>
      </c>
    </row>
    <row r="13" spans="2:5">
      <c r="B13" s="61"/>
      <c r="C13" s="61"/>
      <c r="D13" s="61"/>
      <c r="E13" s="61"/>
    </row>
    <row r="14" spans="2:5" ht="15.5">
      <c r="B14" s="61"/>
      <c r="C14" s="245" t="s">
        <v>1759</v>
      </c>
      <c r="D14" s="291" t="str">
        <f>IF(COUNTBLANK(E6:E12)=7,"",IF(COUNTIF(E6:E12,"Weryfikacja wiersza OK")=7,"Arkusz jest zwalidowany poprawnie","Arkusz jest niepoprawny"))</f>
        <v>Arkusz jest zwalidowany poprawnie</v>
      </c>
      <c r="E14" s="61"/>
    </row>
  </sheetData>
  <sheetProtection algorithmName="SHA-512" hashValue="R4XH/KLMl3pZHR01GyUpEiPOStiNX2GHnzE1tCYoH5OG6W7iu2Gj8UwrQsgRR5uwSfiioQ+Goww0HLtwyoQKAA==" saltValue="T3Z6nhRVw+RUwPpbrj94Ng==" spinCount="100000" sheet="1" objects="1" scenarios="1"/>
  <mergeCells count="1">
    <mergeCell ref="B4:C5"/>
  </mergeCells>
  <conditionalFormatting sqref="E6:E12">
    <cfRule type="containsText" dxfId="7" priority="2" operator="containsText" text="Weryfikacja wiersza OK">
      <formula>NOT(ISERROR(SEARCH("Weryfikacja wiersza OK",E6)))</formula>
    </cfRule>
  </conditionalFormatting>
  <conditionalFormatting sqref="D14">
    <cfRule type="containsText" dxfId="6" priority="1" operator="containsText" text="Arkusz jest zwalidowany poprawnie">
      <formula>NOT(ISERROR(SEARCH("Arkusz jest zwalidowany poprawnie",D14)))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51"/>
  <dimension ref="B1:H22"/>
  <sheetViews>
    <sheetView topLeftCell="A4" workbookViewId="0">
      <selection activeCell="F17" activeCellId="1" sqref="C7:F16 F17:G18"/>
    </sheetView>
  </sheetViews>
  <sheetFormatPr defaultColWidth="8.7265625" defaultRowHeight="14.5"/>
  <cols>
    <col min="1" max="1" width="8.7265625" style="43"/>
    <col min="2" max="2" width="9.26953125" style="43" customWidth="1"/>
    <col min="3" max="3" width="34.1796875" style="43" customWidth="1"/>
    <col min="4" max="4" width="20.26953125" style="43" customWidth="1"/>
    <col min="5" max="5" width="54.1796875" style="43" customWidth="1"/>
    <col min="6" max="6" width="22.453125" style="43" customWidth="1"/>
    <col min="7" max="7" width="14.1796875" style="43" customWidth="1"/>
    <col min="8" max="8" width="28" style="43" customWidth="1"/>
    <col min="9" max="16384" width="8.7265625" style="43"/>
  </cols>
  <sheetData>
    <row r="1" spans="2:8">
      <c r="B1" s="39" t="s">
        <v>938</v>
      </c>
      <c r="C1" s="61"/>
      <c r="D1" s="61"/>
    </row>
    <row r="2" spans="2:8" ht="14.15" customHeight="1">
      <c r="B2" s="38" t="s">
        <v>1992</v>
      </c>
      <c r="C2" s="61"/>
      <c r="D2" s="61"/>
    </row>
    <row r="3" spans="2:8" ht="15" thickBot="1">
      <c r="B3" s="39"/>
      <c r="C3" s="61"/>
      <c r="D3" s="61"/>
      <c r="E3" s="952"/>
    </row>
    <row r="4" spans="2:8" ht="15" customHeight="1" thickBot="1">
      <c r="B4" s="1348"/>
      <c r="C4" s="1351" t="s">
        <v>1999</v>
      </c>
      <c r="D4" s="1352"/>
      <c r="E4" s="1352"/>
      <c r="F4" s="1352"/>
      <c r="G4" s="1353"/>
    </row>
    <row r="5" spans="2:8" ht="44.15" customHeight="1" thickBot="1">
      <c r="B5" s="1349"/>
      <c r="C5" s="1079" t="s">
        <v>1953</v>
      </c>
      <c r="D5" s="1079" t="s">
        <v>1954</v>
      </c>
      <c r="E5" s="953" t="s">
        <v>1990</v>
      </c>
      <c r="F5" s="1080" t="s">
        <v>80</v>
      </c>
      <c r="G5" s="1078" t="s">
        <v>1955</v>
      </c>
    </row>
    <row r="6" spans="2:8" ht="15" thickBot="1">
      <c r="B6" s="1350"/>
      <c r="C6" s="1079" t="s">
        <v>777</v>
      </c>
      <c r="D6" s="1079" t="s">
        <v>778</v>
      </c>
      <c r="E6" s="953" t="s">
        <v>779</v>
      </c>
      <c r="F6" s="1080" t="s">
        <v>780</v>
      </c>
      <c r="G6" s="1080" t="s">
        <v>781</v>
      </c>
    </row>
    <row r="7" spans="2:8">
      <c r="B7" s="954" t="s">
        <v>1956</v>
      </c>
      <c r="C7" s="958" t="s">
        <v>2000</v>
      </c>
      <c r="D7" s="958" t="s">
        <v>2000</v>
      </c>
      <c r="E7" s="958" t="s">
        <v>2000</v>
      </c>
      <c r="F7" s="959">
        <v>0</v>
      </c>
      <c r="G7" s="1083"/>
      <c r="H7" s="15" t="str">
        <f>IF(COUNTBLANK(C7:F7)=4,"",IF(AND(COUNTBLANK(C7:F7)=0,COUNT(F7:F7)=1), "Weryfikacja wiersza OK", "Należy wypełnić wszystkie pola w bieżącym wierszu"))</f>
        <v>Weryfikacja wiersza OK</v>
      </c>
    </row>
    <row r="8" spans="2:8">
      <c r="B8" s="955" t="s">
        <v>1957</v>
      </c>
      <c r="C8" s="960" t="s">
        <v>2000</v>
      </c>
      <c r="D8" s="960" t="s">
        <v>2000</v>
      </c>
      <c r="E8" s="960" t="s">
        <v>2000</v>
      </c>
      <c r="F8" s="961">
        <v>0</v>
      </c>
      <c r="G8" s="1084"/>
      <c r="H8" s="15" t="str">
        <f t="shared" ref="H8:H16" si="0">IF(COUNTBLANK(C8:F8)=4,"",IF(AND(COUNTBLANK(C8:F8)=0,COUNT(F8:F8)=1), "Weryfikacja wiersza OK", "Należy wypełnić wszystkie pola w bieżącym wierszu"))</f>
        <v>Weryfikacja wiersza OK</v>
      </c>
    </row>
    <row r="9" spans="2:8">
      <c r="B9" s="955" t="s">
        <v>1958</v>
      </c>
      <c r="C9" s="960" t="s">
        <v>2000</v>
      </c>
      <c r="D9" s="960" t="s">
        <v>2000</v>
      </c>
      <c r="E9" s="960" t="s">
        <v>2000</v>
      </c>
      <c r="F9" s="961">
        <v>0</v>
      </c>
      <c r="G9" s="1084"/>
      <c r="H9" s="15" t="str">
        <f t="shared" si="0"/>
        <v>Weryfikacja wiersza OK</v>
      </c>
    </row>
    <row r="10" spans="2:8">
      <c r="B10" s="955" t="s">
        <v>1959</v>
      </c>
      <c r="C10" s="960" t="s">
        <v>2000</v>
      </c>
      <c r="D10" s="960" t="s">
        <v>2000</v>
      </c>
      <c r="E10" s="960" t="s">
        <v>2000</v>
      </c>
      <c r="F10" s="961">
        <v>0</v>
      </c>
      <c r="G10" s="1084"/>
      <c r="H10" s="15" t="str">
        <f t="shared" si="0"/>
        <v>Weryfikacja wiersza OK</v>
      </c>
    </row>
    <row r="11" spans="2:8">
      <c r="B11" s="955" t="s">
        <v>1960</v>
      </c>
      <c r="C11" s="960" t="s">
        <v>2000</v>
      </c>
      <c r="D11" s="960" t="s">
        <v>2000</v>
      </c>
      <c r="E11" s="960" t="s">
        <v>2000</v>
      </c>
      <c r="F11" s="961">
        <v>0</v>
      </c>
      <c r="G11" s="1084"/>
      <c r="H11" s="15" t="str">
        <f t="shared" si="0"/>
        <v>Weryfikacja wiersza OK</v>
      </c>
    </row>
    <row r="12" spans="2:8">
      <c r="B12" s="955" t="s">
        <v>1961</v>
      </c>
      <c r="C12" s="960" t="s">
        <v>2000</v>
      </c>
      <c r="D12" s="960" t="s">
        <v>2000</v>
      </c>
      <c r="E12" s="960" t="s">
        <v>2000</v>
      </c>
      <c r="F12" s="961">
        <v>0</v>
      </c>
      <c r="G12" s="1084"/>
      <c r="H12" s="15" t="str">
        <f t="shared" si="0"/>
        <v>Weryfikacja wiersza OK</v>
      </c>
    </row>
    <row r="13" spans="2:8">
      <c r="B13" s="955" t="s">
        <v>1962</v>
      </c>
      <c r="C13" s="960" t="s">
        <v>2000</v>
      </c>
      <c r="D13" s="960" t="s">
        <v>2000</v>
      </c>
      <c r="E13" s="960" t="s">
        <v>2000</v>
      </c>
      <c r="F13" s="961">
        <v>0</v>
      </c>
      <c r="G13" s="1084"/>
      <c r="H13" s="15" t="str">
        <f t="shared" si="0"/>
        <v>Weryfikacja wiersza OK</v>
      </c>
    </row>
    <row r="14" spans="2:8">
      <c r="B14" s="955" t="s">
        <v>1963</v>
      </c>
      <c r="C14" s="960" t="s">
        <v>2000</v>
      </c>
      <c r="D14" s="960" t="s">
        <v>2000</v>
      </c>
      <c r="E14" s="960" t="s">
        <v>2000</v>
      </c>
      <c r="F14" s="961">
        <v>0</v>
      </c>
      <c r="G14" s="1084"/>
      <c r="H14" s="15" t="str">
        <f t="shared" si="0"/>
        <v>Weryfikacja wiersza OK</v>
      </c>
    </row>
    <row r="15" spans="2:8">
      <c r="B15" s="955" t="s">
        <v>1964</v>
      </c>
      <c r="C15" s="960" t="s">
        <v>2000</v>
      </c>
      <c r="D15" s="960" t="s">
        <v>2000</v>
      </c>
      <c r="E15" s="960" t="s">
        <v>2000</v>
      </c>
      <c r="F15" s="961">
        <v>0</v>
      </c>
      <c r="G15" s="1084"/>
      <c r="H15" s="15" t="str">
        <f t="shared" si="0"/>
        <v>Weryfikacja wiersza OK</v>
      </c>
    </row>
    <row r="16" spans="2:8">
      <c r="B16" s="955" t="s">
        <v>1965</v>
      </c>
      <c r="C16" s="960" t="s">
        <v>2000</v>
      </c>
      <c r="D16" s="960" t="s">
        <v>2000</v>
      </c>
      <c r="E16" s="960" t="s">
        <v>2000</v>
      </c>
      <c r="F16" s="961">
        <v>0</v>
      </c>
      <c r="G16" s="1084"/>
      <c r="H16" s="15" t="str">
        <f t="shared" si="0"/>
        <v>Weryfikacja wiersza OK</v>
      </c>
    </row>
    <row r="17" spans="2:8" ht="15" thickBot="1">
      <c r="B17" s="956" t="s">
        <v>1966</v>
      </c>
      <c r="C17" s="1085"/>
      <c r="D17" s="1085"/>
      <c r="E17" s="1085"/>
      <c r="F17" s="962">
        <v>0</v>
      </c>
      <c r="G17" s="962">
        <v>0</v>
      </c>
      <c r="H17" s="15" t="str">
        <f>IF(COUNTBLANK(F17:G17)=2,"",IF(AND(COUNTBLANK(F17:G17)=0,COUNT(F17:G17)=2), "Weryfikacja wiersza OK", "Należy wypełnić wszystkie pola w bieżącym wierszu"))</f>
        <v>Weryfikacja wiersza OK</v>
      </c>
    </row>
    <row r="18" spans="2:8" ht="15" thickBot="1">
      <c r="B18" s="956" t="s">
        <v>1967</v>
      </c>
      <c r="C18" s="1087" t="s">
        <v>52</v>
      </c>
      <c r="D18" s="1085"/>
      <c r="E18" s="1085"/>
      <c r="F18" s="962">
        <v>0</v>
      </c>
      <c r="G18" s="962">
        <v>0</v>
      </c>
      <c r="H18" s="15" t="str">
        <f>IF(COUNTBLANK(F18:G18)=2,"",IF(AND(COUNTBLANK(F18:G18)=0,COUNT(F18:G18)=2), "Weryfikacja wiersza OK", "Należy wypełnić wszystkie pola w bieżącym wierszu"))</f>
        <v>Weryfikacja wiersza OK</v>
      </c>
    </row>
    <row r="19" spans="2:8" ht="18.5">
      <c r="C19" s="957"/>
    </row>
    <row r="20" spans="2:8">
      <c r="E20" s="38" t="s">
        <v>1758</v>
      </c>
    </row>
    <row r="21" spans="2:8">
      <c r="E21" s="43" t="s">
        <v>1967</v>
      </c>
      <c r="F21" s="62" t="str">
        <f>IF(F18="","",IF(ROUND(SUM(F7:F17),2)=ROUND(F18,2),"OK","Błąd sumy częściowej"))</f>
        <v>OK</v>
      </c>
      <c r="G21" s="62" t="str">
        <f>IF(G18="","",IF(ROUND(SUM(G17)+COUNTIF(F7:F16,"&gt;0"),2)=ROUND(G18,2),"OK","Błąd sumy częściowej"))</f>
        <v>OK</v>
      </c>
    </row>
    <row r="22" spans="2:8">
      <c r="E22" s="43" t="s">
        <v>1759</v>
      </c>
      <c r="F22" s="291" t="str">
        <f>IF(COUNTBLANK(H7:H18)=12,"",IF(AND(COUNTIF(H7:H18,"Weryfikacja wiersza OK")=12,COUNTIF(F21:G21,"OK")=2),"Arkusz jest zwalidowany poprawnie","Arkusz jest niepoprawny"))</f>
        <v>Arkusz jest zwalidowany poprawnie</v>
      </c>
    </row>
  </sheetData>
  <sheetProtection algorithmName="SHA-512" hashValue="5dHIQzjbep+lXqLVBjDReZXkvRkNIPNAZ/ScmsmXFTIgRPq/2VbqM8zlpWgckbhR5T9QPqYal+1dsgGtFfoZZg==" saltValue="bXVoFBnRma7nxRsbvwJBJw==" spinCount="100000" sheet="1" objects="1" scenarios="1"/>
  <mergeCells count="2">
    <mergeCell ref="B4:B6"/>
    <mergeCell ref="C4:G4"/>
  </mergeCells>
  <conditionalFormatting sqref="F22">
    <cfRule type="containsText" dxfId="5" priority="4" operator="containsText" text="Arkusz jest zwalidowany poprawnie">
      <formula>NOT(ISERROR(SEARCH("Arkusz jest zwalidowany poprawnie",F22)))</formula>
    </cfRule>
  </conditionalFormatting>
  <conditionalFormatting sqref="F21">
    <cfRule type="containsText" dxfId="4" priority="3" operator="containsText" text="OK">
      <formula>NOT(ISERROR(SEARCH("OK",F21)))</formula>
    </cfRule>
  </conditionalFormatting>
  <conditionalFormatting sqref="H7:H18">
    <cfRule type="containsText" dxfId="3" priority="2" operator="containsText" text="Weryfikacja wiersza OK">
      <formula>NOT(ISERROR(SEARCH("Weryfikacja wiersza OK",H7)))</formula>
    </cfRule>
  </conditionalFormatting>
  <conditionalFormatting sqref="G21">
    <cfRule type="containsText" dxfId="2" priority="1" operator="containsText" text="OK">
      <formula>NOT(ISERROR(SEARCH("OK",G21)))</formula>
    </cfRule>
  </conditionalFormatting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53"/>
  <dimension ref="B1:L10"/>
  <sheetViews>
    <sheetView workbookViewId="0">
      <selection activeCell="D7" sqref="D7:K8"/>
    </sheetView>
  </sheetViews>
  <sheetFormatPr defaultColWidth="8.7265625" defaultRowHeight="14.5"/>
  <cols>
    <col min="1" max="2" width="8.7265625" style="43"/>
    <col min="3" max="3" width="55" style="43" customWidth="1"/>
    <col min="4" max="11" width="15.81640625" style="43" customWidth="1"/>
    <col min="12" max="16384" width="8.7265625" style="43"/>
  </cols>
  <sheetData>
    <row r="1" spans="2:12">
      <c r="B1" s="39" t="s">
        <v>938</v>
      </c>
      <c r="C1" s="61"/>
      <c r="D1" s="61"/>
      <c r="E1" s="61"/>
      <c r="F1" s="61"/>
    </row>
    <row r="2" spans="2:12">
      <c r="B2" s="38" t="s">
        <v>1968</v>
      </c>
      <c r="C2" s="61"/>
      <c r="D2" s="61"/>
      <c r="E2" s="61"/>
      <c r="F2" s="61"/>
    </row>
    <row r="3" spans="2:12" ht="15" thickBot="1"/>
    <row r="4" spans="2:12" ht="30" customHeight="1" thickBot="1">
      <c r="B4" s="1354"/>
      <c r="C4" s="1187"/>
      <c r="D4" s="1354" t="s">
        <v>1969</v>
      </c>
      <c r="E4" s="1187"/>
      <c r="F4" s="1357" t="s">
        <v>1970</v>
      </c>
      <c r="G4" s="1184"/>
      <c r="H4" s="1358" t="s">
        <v>1971</v>
      </c>
      <c r="I4" s="1359"/>
      <c r="J4" s="1357" t="s">
        <v>1972</v>
      </c>
      <c r="K4" s="1184"/>
    </row>
    <row r="5" spans="2:12" ht="15" thickBot="1">
      <c r="B5" s="1355"/>
      <c r="C5" s="1356"/>
      <c r="D5" s="963" t="s">
        <v>80</v>
      </c>
      <c r="E5" s="963" t="s">
        <v>1973</v>
      </c>
      <c r="F5" s="963" t="s">
        <v>80</v>
      </c>
      <c r="G5" s="963" t="s">
        <v>1973</v>
      </c>
      <c r="H5" s="963" t="s">
        <v>80</v>
      </c>
      <c r="I5" s="963" t="s">
        <v>1973</v>
      </c>
      <c r="J5" s="963" t="s">
        <v>80</v>
      </c>
      <c r="K5" s="963" t="s">
        <v>1973</v>
      </c>
    </row>
    <row r="6" spans="2:12" ht="15" thickBot="1">
      <c r="B6" s="1188"/>
      <c r="C6" s="1190"/>
      <c r="D6" s="963" t="s">
        <v>777</v>
      </c>
      <c r="E6" s="963" t="s">
        <v>778</v>
      </c>
      <c r="F6" s="964" t="s">
        <v>779</v>
      </c>
      <c r="G6" s="963" t="s">
        <v>780</v>
      </c>
      <c r="H6" s="965" t="s">
        <v>781</v>
      </c>
      <c r="I6" s="965" t="s">
        <v>782</v>
      </c>
      <c r="J6" s="965" t="s">
        <v>806</v>
      </c>
      <c r="K6" s="963" t="s">
        <v>807</v>
      </c>
    </row>
    <row r="7" spans="2:12">
      <c r="B7" s="955" t="s">
        <v>1974</v>
      </c>
      <c r="C7" s="966" t="s">
        <v>1975</v>
      </c>
      <c r="D7" s="959">
        <v>0</v>
      </c>
      <c r="E7" s="959">
        <v>0</v>
      </c>
      <c r="F7" s="959">
        <v>0</v>
      </c>
      <c r="G7" s="959">
        <v>0</v>
      </c>
      <c r="H7" s="968">
        <v>0</v>
      </c>
      <c r="I7" s="968">
        <v>0</v>
      </c>
      <c r="J7" s="968">
        <v>0</v>
      </c>
      <c r="K7" s="959">
        <v>0</v>
      </c>
      <c r="L7" s="15" t="str">
        <f>IF(COUNTBLANK(D7:K7)=8,"",IF(AND(COUNTBLANK(D7:K7)=0,COUNT(D7:K7)=8), "Weryfikacja wiersza OK", "Należy wypełnić wszystkie pola w bieżącym wierszu"))</f>
        <v>Weryfikacja wiersza OK</v>
      </c>
    </row>
    <row r="8" spans="2:12" ht="45" customHeight="1" thickBot="1">
      <c r="B8" s="956" t="s">
        <v>1976</v>
      </c>
      <c r="C8" s="967" t="s">
        <v>1993</v>
      </c>
      <c r="D8" s="962">
        <v>0</v>
      </c>
      <c r="E8" s="962">
        <v>0</v>
      </c>
      <c r="F8" s="962">
        <v>0</v>
      </c>
      <c r="G8" s="962">
        <v>0</v>
      </c>
      <c r="H8" s="969">
        <v>0</v>
      </c>
      <c r="I8" s="969">
        <v>0</v>
      </c>
      <c r="J8" s="969">
        <v>0</v>
      </c>
      <c r="K8" s="962">
        <v>0</v>
      </c>
      <c r="L8" s="15" t="str">
        <f>IF(COUNTBLANK(D8:K8)=8,"",IF(AND(COUNTBLANK(D8:K8)=0,COUNT(D8:K8)=8), "Weryfikacja wiersza OK", "Należy wypełnić wszystkie pola w bieżącym wierszu"))</f>
        <v>Weryfikacja wiersza OK</v>
      </c>
    </row>
    <row r="10" spans="2:12">
      <c r="B10" s="61"/>
      <c r="C10" s="61" t="s">
        <v>1759</v>
      </c>
      <c r="D10" s="291" t="str">
        <f>IF(COUNTBLANK(L7:L8)=2,"",IF(COUNTIF(L7:L8,"Weryfikacja wiersza OK")=2,"Arkusz jest zwalidowany poprawnie","Arkusz jest niepoprawny"))</f>
        <v>Arkusz jest zwalidowany poprawnie</v>
      </c>
      <c r="E10" s="61"/>
      <c r="F10" s="61"/>
      <c r="G10" s="61"/>
    </row>
  </sheetData>
  <sheetProtection algorithmName="SHA-512" hashValue="IeX/AHOdxEey1Lt94o7YNtfUdKlcLeMqR1UdGVqEm2CuL72WfU1+ytfXbHHysyiGjVPAPh9j9uqHQRvZ+FJyxw==" saltValue="ChDl+mNe+5PiB3OMXSLa9g==" spinCount="100000" sheet="1" objects="1" scenarios="1"/>
  <mergeCells count="5">
    <mergeCell ref="B4:C6"/>
    <mergeCell ref="D4:E4"/>
    <mergeCell ref="F4:G4"/>
    <mergeCell ref="H4:I4"/>
    <mergeCell ref="J4:K4"/>
  </mergeCells>
  <conditionalFormatting sqref="L7:L8">
    <cfRule type="containsText" dxfId="1" priority="2" operator="containsText" text="Weryfikacja wiersza OK">
      <formula>NOT(ISERROR(SEARCH("Weryfikacja wiersza OK",L7)))</formula>
    </cfRule>
  </conditionalFormatting>
  <conditionalFormatting sqref="D10">
    <cfRule type="containsText" dxfId="0" priority="1" operator="containsText" text="Arkusz jest zwalidowany poprawnie">
      <formula>NOT(ISERROR(SEARCH("Arkusz jest zwalidowany poprawnie",D10)))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B1:H64"/>
  <sheetViews>
    <sheetView view="pageBreakPreview" zoomScaleNormal="100" zoomScaleSheetLayoutView="100" workbookViewId="0">
      <selection activeCell="D6" sqref="D6:D53"/>
    </sheetView>
  </sheetViews>
  <sheetFormatPr defaultColWidth="9.1796875" defaultRowHeight="13"/>
  <cols>
    <col min="1" max="1" width="3.453125" style="63" customWidth="1"/>
    <col min="2" max="2" width="13.7265625" style="82" customWidth="1"/>
    <col min="3" max="3" width="72.26953125" style="63" customWidth="1"/>
    <col min="4" max="4" width="17.26953125" style="129" customWidth="1"/>
    <col min="5" max="5" width="15.1796875" style="63" customWidth="1"/>
    <col min="6" max="16384" width="9.1796875" style="63"/>
  </cols>
  <sheetData>
    <row r="1" spans="2:8" ht="14.5">
      <c r="B1" s="39" t="s">
        <v>8</v>
      </c>
      <c r="C1" s="108"/>
      <c r="D1" s="109"/>
      <c r="E1" s="61"/>
      <c r="F1" s="61"/>
      <c r="G1" s="61"/>
      <c r="H1" s="61"/>
    </row>
    <row r="2" spans="2:8" ht="14.5">
      <c r="B2" s="110" t="s">
        <v>1995</v>
      </c>
      <c r="C2" s="108"/>
      <c r="D2" s="111"/>
      <c r="E2" s="112"/>
      <c r="F2" s="61"/>
      <c r="G2" s="61"/>
      <c r="H2" s="61"/>
    </row>
    <row r="3" spans="2:8" ht="15" thickBot="1">
      <c r="B3" s="66"/>
      <c r="C3" s="61"/>
      <c r="D3" s="111"/>
      <c r="E3" s="112"/>
      <c r="F3" s="61"/>
      <c r="G3" s="61"/>
      <c r="H3" s="61"/>
    </row>
    <row r="4" spans="2:8" ht="21.75" customHeight="1" thickBot="1">
      <c r="B4" s="1123"/>
      <c r="C4" s="1127"/>
      <c r="D4" s="113" t="s">
        <v>80</v>
      </c>
      <c r="E4" s="61"/>
      <c r="F4" s="61"/>
      <c r="G4" s="61"/>
      <c r="H4" s="61"/>
    </row>
    <row r="5" spans="2:8" ht="14.5" customHeight="1" thickBot="1">
      <c r="B5" s="1125"/>
      <c r="C5" s="1128"/>
      <c r="D5" s="114" t="s">
        <v>777</v>
      </c>
      <c r="E5" s="61"/>
      <c r="F5" s="61"/>
      <c r="G5" s="61"/>
      <c r="H5" s="61"/>
    </row>
    <row r="6" spans="2:8" ht="17.25" customHeight="1">
      <c r="B6" s="115" t="s">
        <v>1420</v>
      </c>
      <c r="C6" s="116" t="s">
        <v>66</v>
      </c>
      <c r="D6" s="130">
        <v>0</v>
      </c>
      <c r="E6" s="15" t="str">
        <f t="shared" ref="E6:E53" si="0">IF(ISBLANK(D6),"",IF(ISNUMBER(D6),"Weryfikacja wiersza OK","Wartość w kolumnie a musi być liczbą"))</f>
        <v>Weryfikacja wiersza OK</v>
      </c>
      <c r="F6" s="61"/>
      <c r="G6" s="61"/>
      <c r="H6" s="61"/>
    </row>
    <row r="7" spans="2:8" s="118" customFormat="1" ht="29">
      <c r="B7" s="95" t="s">
        <v>1421</v>
      </c>
      <c r="C7" s="94" t="s">
        <v>980</v>
      </c>
      <c r="D7" s="104">
        <v>0</v>
      </c>
      <c r="E7" s="15" t="str">
        <f t="shared" si="0"/>
        <v>Weryfikacja wiersza OK</v>
      </c>
      <c r="F7" s="117"/>
      <c r="G7" s="117"/>
      <c r="H7" s="117"/>
    </row>
    <row r="8" spans="2:8" s="118" customFormat="1" ht="17.25" customHeight="1">
      <c r="B8" s="119" t="s">
        <v>1422</v>
      </c>
      <c r="C8" s="94" t="s">
        <v>17</v>
      </c>
      <c r="D8" s="105">
        <v>0</v>
      </c>
      <c r="E8" s="15" t="str">
        <f t="shared" si="0"/>
        <v>Weryfikacja wiersza OK</v>
      </c>
      <c r="F8" s="117"/>
      <c r="G8" s="117"/>
      <c r="H8" s="117"/>
    </row>
    <row r="9" spans="2:8" s="118" customFormat="1" ht="17.25" customHeight="1">
      <c r="B9" s="95" t="s">
        <v>1423</v>
      </c>
      <c r="C9" s="71" t="s">
        <v>36</v>
      </c>
      <c r="D9" s="105">
        <v>0</v>
      </c>
      <c r="E9" s="15" t="str">
        <f t="shared" si="0"/>
        <v>Weryfikacja wiersza OK</v>
      </c>
      <c r="F9" s="117"/>
      <c r="G9" s="117"/>
      <c r="H9" s="117"/>
    </row>
    <row r="10" spans="2:8" s="118" customFormat="1" ht="17.25" customHeight="1">
      <c r="B10" s="95" t="s">
        <v>1424</v>
      </c>
      <c r="C10" s="94" t="s">
        <v>38</v>
      </c>
      <c r="D10" s="105">
        <v>0</v>
      </c>
      <c r="E10" s="15" t="str">
        <f t="shared" si="0"/>
        <v>Weryfikacja wiersza OK</v>
      </c>
      <c r="F10" s="117"/>
      <c r="G10" s="117"/>
      <c r="H10" s="117"/>
    </row>
    <row r="11" spans="2:8" s="118" customFormat="1" ht="17.25" customHeight="1">
      <c r="B11" s="95" t="s">
        <v>1425</v>
      </c>
      <c r="C11" s="120" t="s">
        <v>20</v>
      </c>
      <c r="D11" s="131">
        <v>0</v>
      </c>
      <c r="E11" s="15" t="str">
        <f t="shared" si="0"/>
        <v>Weryfikacja wiersza OK</v>
      </c>
      <c r="F11" s="117"/>
      <c r="G11" s="117"/>
      <c r="H11" s="117"/>
    </row>
    <row r="12" spans="2:8" ht="17.25" customHeight="1">
      <c r="B12" s="95" t="s">
        <v>1426</v>
      </c>
      <c r="C12" s="121" t="s">
        <v>65</v>
      </c>
      <c r="D12" s="132">
        <v>0</v>
      </c>
      <c r="E12" s="15" t="str">
        <f t="shared" si="0"/>
        <v>Weryfikacja wiersza OK</v>
      </c>
      <c r="F12" s="61"/>
      <c r="G12" s="61"/>
      <c r="H12" s="61"/>
    </row>
    <row r="13" spans="2:8" ht="29">
      <c r="B13" s="95" t="s">
        <v>1427</v>
      </c>
      <c r="C13" s="94" t="s">
        <v>1497</v>
      </c>
      <c r="D13" s="133">
        <v>0</v>
      </c>
      <c r="E13" s="15" t="str">
        <f t="shared" si="0"/>
        <v>Weryfikacja wiersza OK</v>
      </c>
      <c r="F13" s="61"/>
      <c r="G13" s="61"/>
      <c r="H13" s="61"/>
    </row>
    <row r="14" spans="2:8" ht="17.25" customHeight="1">
      <c r="B14" s="95" t="s">
        <v>1428</v>
      </c>
      <c r="C14" s="122" t="s">
        <v>245</v>
      </c>
      <c r="D14" s="133">
        <v>0</v>
      </c>
      <c r="E14" s="15" t="str">
        <f t="shared" si="0"/>
        <v>Weryfikacja wiersza OK</v>
      </c>
      <c r="F14" s="61"/>
      <c r="G14" s="61"/>
      <c r="H14" s="61"/>
    </row>
    <row r="15" spans="2:8" ht="17.25" customHeight="1">
      <c r="B15" s="95" t="s">
        <v>1429</v>
      </c>
      <c r="C15" s="122" t="s">
        <v>64</v>
      </c>
      <c r="D15" s="133">
        <v>0</v>
      </c>
      <c r="E15" s="15" t="str">
        <f t="shared" si="0"/>
        <v>Weryfikacja wiersza OK</v>
      </c>
      <c r="F15" s="61"/>
      <c r="G15" s="61"/>
      <c r="H15" s="61"/>
    </row>
    <row r="16" spans="2:8" ht="14.5">
      <c r="B16" s="95" t="s">
        <v>1430</v>
      </c>
      <c r="C16" s="122" t="s">
        <v>67</v>
      </c>
      <c r="D16" s="133">
        <v>0</v>
      </c>
      <c r="E16" s="15" t="str">
        <f t="shared" si="0"/>
        <v>Weryfikacja wiersza OK</v>
      </c>
      <c r="F16" s="61"/>
      <c r="G16" s="61"/>
      <c r="H16" s="61"/>
    </row>
    <row r="17" spans="2:8" ht="14.5">
      <c r="B17" s="95" t="s">
        <v>1431</v>
      </c>
      <c r="C17" s="121" t="s">
        <v>250</v>
      </c>
      <c r="D17" s="132">
        <v>0</v>
      </c>
      <c r="E17" s="15" t="str">
        <f t="shared" si="0"/>
        <v>Weryfikacja wiersza OK</v>
      </c>
      <c r="F17" s="61"/>
      <c r="G17" s="61"/>
      <c r="H17" s="61"/>
    </row>
    <row r="18" spans="2:8" ht="16.5" customHeight="1">
      <c r="B18" s="95" t="s">
        <v>1432</v>
      </c>
      <c r="C18" s="94" t="s">
        <v>14</v>
      </c>
      <c r="D18" s="133">
        <v>0</v>
      </c>
      <c r="E18" s="15" t="str">
        <f t="shared" si="0"/>
        <v>Weryfikacja wiersza OK</v>
      </c>
      <c r="F18" s="61"/>
      <c r="G18" s="61"/>
      <c r="H18" s="61"/>
    </row>
    <row r="19" spans="2:8" ht="14.5">
      <c r="B19" s="95" t="s">
        <v>1433</v>
      </c>
      <c r="C19" s="94" t="s">
        <v>17</v>
      </c>
      <c r="D19" s="133">
        <v>0</v>
      </c>
      <c r="E19" s="15" t="str">
        <f t="shared" si="0"/>
        <v>Weryfikacja wiersza OK</v>
      </c>
      <c r="F19" s="61"/>
      <c r="G19" s="61"/>
      <c r="H19" s="61"/>
    </row>
    <row r="20" spans="2:8" ht="14.5">
      <c r="B20" s="95" t="s">
        <v>1434</v>
      </c>
      <c r="C20" s="97" t="s">
        <v>981</v>
      </c>
      <c r="D20" s="132">
        <v>0</v>
      </c>
      <c r="E20" s="15" t="str">
        <f t="shared" si="0"/>
        <v>Weryfikacja wiersza OK</v>
      </c>
      <c r="F20" s="61"/>
      <c r="G20" s="61"/>
      <c r="H20" s="61"/>
    </row>
    <row r="21" spans="2:8" ht="14.5">
      <c r="B21" s="95" t="s">
        <v>1435</v>
      </c>
      <c r="C21" s="97" t="s">
        <v>831</v>
      </c>
      <c r="D21" s="132">
        <v>0</v>
      </c>
      <c r="E21" s="15" t="str">
        <f t="shared" si="0"/>
        <v>Weryfikacja wiersza OK</v>
      </c>
      <c r="F21" s="61"/>
      <c r="G21" s="61"/>
      <c r="H21" s="61"/>
    </row>
    <row r="22" spans="2:8" ht="14.5">
      <c r="B22" s="95" t="s">
        <v>1436</v>
      </c>
      <c r="C22" s="121" t="s">
        <v>832</v>
      </c>
      <c r="D22" s="132">
        <v>0</v>
      </c>
      <c r="E22" s="15" t="str">
        <f t="shared" si="0"/>
        <v>Weryfikacja wiersza OK</v>
      </c>
      <c r="F22" s="61"/>
      <c r="G22" s="61"/>
      <c r="H22" s="61"/>
    </row>
    <row r="23" spans="2:8" s="118" customFormat="1" ht="14.5">
      <c r="B23" s="95" t="s">
        <v>1437</v>
      </c>
      <c r="C23" s="121" t="s">
        <v>833</v>
      </c>
      <c r="D23" s="132">
        <v>0</v>
      </c>
      <c r="E23" s="15" t="str">
        <f t="shared" si="0"/>
        <v>Weryfikacja wiersza OK</v>
      </c>
      <c r="F23" s="117"/>
      <c r="G23" s="117"/>
      <c r="H23" s="117"/>
    </row>
    <row r="24" spans="2:8" s="118" customFormat="1" ht="43.5">
      <c r="B24" s="95" t="s">
        <v>1438</v>
      </c>
      <c r="C24" s="123" t="s">
        <v>982</v>
      </c>
      <c r="D24" s="132">
        <v>0</v>
      </c>
      <c r="E24" s="15" t="str">
        <f t="shared" si="0"/>
        <v>Weryfikacja wiersza OK</v>
      </c>
      <c r="F24" s="117"/>
      <c r="G24" s="117"/>
      <c r="H24" s="117"/>
    </row>
    <row r="25" spans="2:8" s="118" customFormat="1" ht="14.5">
      <c r="B25" s="95" t="s">
        <v>1439</v>
      </c>
      <c r="C25" s="94" t="s">
        <v>68</v>
      </c>
      <c r="D25" s="133">
        <v>0</v>
      </c>
      <c r="E25" s="15" t="str">
        <f t="shared" si="0"/>
        <v>Weryfikacja wiersza OK</v>
      </c>
      <c r="F25" s="117"/>
      <c r="G25" s="117"/>
      <c r="H25" s="117"/>
    </row>
    <row r="26" spans="2:8" s="118" customFormat="1" ht="14.5">
      <c r="B26" s="95" t="s">
        <v>1440</v>
      </c>
      <c r="C26" s="94" t="s">
        <v>17</v>
      </c>
      <c r="D26" s="133">
        <v>0</v>
      </c>
      <c r="E26" s="15" t="str">
        <f t="shared" si="0"/>
        <v>Weryfikacja wiersza OK</v>
      </c>
      <c r="F26" s="117"/>
      <c r="G26" s="117"/>
      <c r="H26" s="117"/>
    </row>
    <row r="27" spans="2:8" s="118" customFormat="1" ht="14.5">
      <c r="B27" s="95" t="s">
        <v>1441</v>
      </c>
      <c r="C27" s="94" t="s">
        <v>39</v>
      </c>
      <c r="D27" s="133">
        <v>0</v>
      </c>
      <c r="E27" s="15" t="str">
        <f t="shared" si="0"/>
        <v>Weryfikacja wiersza OK</v>
      </c>
      <c r="F27" s="117"/>
      <c r="G27" s="117"/>
      <c r="H27" s="117"/>
    </row>
    <row r="28" spans="2:8" s="118" customFormat="1" ht="14.5">
      <c r="B28" s="95" t="s">
        <v>1442</v>
      </c>
      <c r="C28" s="94" t="s">
        <v>38</v>
      </c>
      <c r="D28" s="133">
        <v>0</v>
      </c>
      <c r="E28" s="15" t="str">
        <f t="shared" si="0"/>
        <v>Weryfikacja wiersza OK</v>
      </c>
      <c r="F28" s="117"/>
      <c r="G28" s="117"/>
      <c r="H28" s="117"/>
    </row>
    <row r="29" spans="2:8" s="118" customFormat="1" ht="15.75" customHeight="1">
      <c r="B29" s="95" t="s">
        <v>1443</v>
      </c>
      <c r="C29" s="122" t="s">
        <v>245</v>
      </c>
      <c r="D29" s="133">
        <v>0</v>
      </c>
      <c r="E29" s="15" t="str">
        <f t="shared" si="0"/>
        <v>Weryfikacja wiersza OK</v>
      </c>
      <c r="F29" s="117"/>
      <c r="G29" s="117"/>
      <c r="H29" s="117"/>
    </row>
    <row r="30" spans="2:8" s="118" customFormat="1" ht="14.5">
      <c r="B30" s="95" t="s">
        <v>1444</v>
      </c>
      <c r="C30" s="94" t="s">
        <v>30</v>
      </c>
      <c r="D30" s="133">
        <v>0</v>
      </c>
      <c r="E30" s="15" t="str">
        <f t="shared" si="0"/>
        <v>Weryfikacja wiersza OK</v>
      </c>
      <c r="F30" s="117"/>
      <c r="G30" s="117"/>
      <c r="H30" s="117"/>
    </row>
    <row r="31" spans="2:8" ht="14.5">
      <c r="B31" s="95" t="s">
        <v>1445</v>
      </c>
      <c r="C31" s="121" t="s">
        <v>72</v>
      </c>
      <c r="D31" s="106">
        <v>0</v>
      </c>
      <c r="E31" s="15" t="str">
        <f t="shared" si="0"/>
        <v>Weryfikacja wiersza OK</v>
      </c>
      <c r="F31" s="61"/>
      <c r="G31" s="61"/>
      <c r="H31" s="61"/>
    </row>
    <row r="32" spans="2:8" s="118" customFormat="1" ht="29">
      <c r="B32" s="95" t="s">
        <v>1446</v>
      </c>
      <c r="C32" s="121" t="s">
        <v>983</v>
      </c>
      <c r="D32" s="106">
        <v>0</v>
      </c>
      <c r="E32" s="15" t="str">
        <f t="shared" si="0"/>
        <v>Weryfikacja wiersza OK</v>
      </c>
      <c r="F32" s="117"/>
      <c r="G32" s="117"/>
      <c r="H32" s="117"/>
    </row>
    <row r="33" spans="2:8" ht="29">
      <c r="B33" s="95" t="s">
        <v>1447</v>
      </c>
      <c r="C33" s="121" t="s">
        <v>1498</v>
      </c>
      <c r="D33" s="106">
        <v>0</v>
      </c>
      <c r="E33" s="15" t="str">
        <f t="shared" si="0"/>
        <v>Weryfikacja wiersza OK</v>
      </c>
      <c r="F33" s="61"/>
      <c r="G33" s="61"/>
      <c r="H33" s="61"/>
    </row>
    <row r="34" spans="2:8" ht="14.5">
      <c r="B34" s="95" t="s">
        <v>1448</v>
      </c>
      <c r="C34" s="121" t="s">
        <v>69</v>
      </c>
      <c r="D34" s="106">
        <v>0</v>
      </c>
      <c r="E34" s="15" t="str">
        <f t="shared" si="0"/>
        <v>Weryfikacja wiersza OK</v>
      </c>
      <c r="F34" s="61"/>
      <c r="G34" s="61"/>
      <c r="H34" s="61"/>
    </row>
    <row r="35" spans="2:8" ht="14.5">
      <c r="B35" s="95" t="s">
        <v>1449</v>
      </c>
      <c r="C35" s="122" t="s">
        <v>71</v>
      </c>
      <c r="D35" s="133">
        <v>0</v>
      </c>
      <c r="E35" s="15" t="str">
        <f t="shared" si="0"/>
        <v>Weryfikacja wiersza OK</v>
      </c>
      <c r="F35" s="61"/>
      <c r="G35" s="61"/>
      <c r="H35" s="61"/>
    </row>
    <row r="36" spans="2:8" ht="14.5">
      <c r="B36" s="95" t="s">
        <v>1450</v>
      </c>
      <c r="C36" s="122" t="s">
        <v>74</v>
      </c>
      <c r="D36" s="133">
        <v>0</v>
      </c>
      <c r="E36" s="15" t="str">
        <f t="shared" si="0"/>
        <v>Weryfikacja wiersza OK</v>
      </c>
      <c r="F36" s="61"/>
      <c r="G36" s="61"/>
      <c r="H36" s="61"/>
    </row>
    <row r="37" spans="2:8" ht="14.5">
      <c r="B37" s="95" t="s">
        <v>1451</v>
      </c>
      <c r="C37" s="122" t="s">
        <v>75</v>
      </c>
      <c r="D37" s="105">
        <v>0</v>
      </c>
      <c r="E37" s="15" t="str">
        <f t="shared" si="0"/>
        <v>Weryfikacja wiersza OK</v>
      </c>
      <c r="F37" s="61"/>
      <c r="G37" s="61"/>
      <c r="H37" s="61"/>
    </row>
    <row r="38" spans="2:8" ht="14.5">
      <c r="B38" s="95" t="s">
        <v>1452</v>
      </c>
      <c r="C38" s="122" t="s">
        <v>76</v>
      </c>
      <c r="D38" s="133">
        <v>0</v>
      </c>
      <c r="E38" s="15" t="str">
        <f t="shared" si="0"/>
        <v>Weryfikacja wiersza OK</v>
      </c>
      <c r="F38" s="61"/>
      <c r="G38" s="61"/>
      <c r="H38" s="61"/>
    </row>
    <row r="39" spans="2:8" ht="14.5">
      <c r="B39" s="95" t="s">
        <v>1453</v>
      </c>
      <c r="C39" s="122" t="s">
        <v>70</v>
      </c>
      <c r="D39" s="133">
        <v>0</v>
      </c>
      <c r="E39" s="15" t="str">
        <f t="shared" si="0"/>
        <v>Weryfikacja wiersza OK</v>
      </c>
      <c r="F39" s="61"/>
      <c r="G39" s="61"/>
      <c r="H39" s="61"/>
    </row>
    <row r="40" spans="2:8" ht="14.5">
      <c r="B40" s="95" t="s">
        <v>1454</v>
      </c>
      <c r="C40" s="122" t="s">
        <v>77</v>
      </c>
      <c r="D40" s="133">
        <v>0</v>
      </c>
      <c r="E40" s="15" t="str">
        <f t="shared" si="0"/>
        <v>Weryfikacja wiersza OK</v>
      </c>
      <c r="F40" s="61"/>
      <c r="G40" s="61"/>
      <c r="H40" s="61"/>
    </row>
    <row r="41" spans="2:8" ht="14.5">
      <c r="B41" s="95" t="s">
        <v>1455</v>
      </c>
      <c r="C41" s="121" t="s">
        <v>73</v>
      </c>
      <c r="D41" s="106">
        <v>0</v>
      </c>
      <c r="E41" s="15" t="str">
        <f t="shared" si="0"/>
        <v>Weryfikacja wiersza OK</v>
      </c>
      <c r="F41" s="61"/>
      <c r="G41" s="61"/>
      <c r="H41" s="61"/>
    </row>
    <row r="42" spans="2:8" ht="14.5">
      <c r="B42" s="95" t="s">
        <v>1456</v>
      </c>
      <c r="C42" s="94" t="s">
        <v>78</v>
      </c>
      <c r="D42" s="134">
        <v>0</v>
      </c>
      <c r="E42" s="15" t="str">
        <f t="shared" si="0"/>
        <v>Weryfikacja wiersza OK</v>
      </c>
      <c r="F42" s="61"/>
      <c r="G42" s="61"/>
      <c r="H42" s="61"/>
    </row>
    <row r="43" spans="2:8" ht="14.5">
      <c r="B43" s="95" t="s">
        <v>1457</v>
      </c>
      <c r="C43" s="94" t="s">
        <v>79</v>
      </c>
      <c r="D43" s="105">
        <v>0</v>
      </c>
      <c r="E43" s="15" t="str">
        <f t="shared" si="0"/>
        <v>Weryfikacja wiersza OK</v>
      </c>
      <c r="F43" s="61"/>
      <c r="G43" s="61"/>
      <c r="H43" s="61"/>
    </row>
    <row r="44" spans="2:8" ht="29">
      <c r="B44" s="95" t="s">
        <v>1458</v>
      </c>
      <c r="C44" s="124" t="s">
        <v>834</v>
      </c>
      <c r="D44" s="106">
        <v>0</v>
      </c>
      <c r="E44" s="15" t="str">
        <f t="shared" si="0"/>
        <v>Weryfikacja wiersza OK</v>
      </c>
      <c r="F44" s="61"/>
      <c r="G44" s="61"/>
      <c r="H44" s="61"/>
    </row>
    <row r="45" spans="2:8" ht="14.5">
      <c r="B45" s="95" t="s">
        <v>1459</v>
      </c>
      <c r="C45" s="122" t="s">
        <v>17</v>
      </c>
      <c r="D45" s="105">
        <v>0</v>
      </c>
      <c r="E45" s="15" t="str">
        <f t="shared" si="0"/>
        <v>Weryfikacja wiersza OK</v>
      </c>
      <c r="F45" s="61"/>
      <c r="G45" s="61"/>
      <c r="H45" s="61"/>
    </row>
    <row r="46" spans="2:8" ht="14.5">
      <c r="B46" s="95" t="s">
        <v>1460</v>
      </c>
      <c r="C46" s="94" t="s">
        <v>39</v>
      </c>
      <c r="D46" s="133">
        <v>0</v>
      </c>
      <c r="E46" s="15" t="str">
        <f t="shared" si="0"/>
        <v>Weryfikacja wiersza OK</v>
      </c>
      <c r="F46" s="61"/>
      <c r="G46" s="61"/>
      <c r="H46" s="61"/>
    </row>
    <row r="47" spans="2:8" ht="14.5">
      <c r="B47" s="95" t="s">
        <v>1461</v>
      </c>
      <c r="C47" s="122" t="s">
        <v>835</v>
      </c>
      <c r="D47" s="133">
        <v>0</v>
      </c>
      <c r="E47" s="15" t="str">
        <f t="shared" si="0"/>
        <v>Weryfikacja wiersza OK</v>
      </c>
      <c r="F47" s="61"/>
      <c r="G47" s="61"/>
      <c r="H47" s="61"/>
    </row>
    <row r="48" spans="2:8" ht="14.5">
      <c r="B48" s="95" t="s">
        <v>1462</v>
      </c>
      <c r="C48" s="122" t="s">
        <v>47</v>
      </c>
      <c r="D48" s="133">
        <v>0</v>
      </c>
      <c r="E48" s="15" t="str">
        <f t="shared" si="0"/>
        <v>Weryfikacja wiersza OK</v>
      </c>
      <c r="F48" s="61"/>
      <c r="G48" s="61"/>
      <c r="H48" s="61"/>
    </row>
    <row r="49" spans="2:8" ht="15.75" customHeight="1">
      <c r="B49" s="95" t="s">
        <v>1463</v>
      </c>
      <c r="C49" s="125" t="s">
        <v>31</v>
      </c>
      <c r="D49" s="132">
        <v>0</v>
      </c>
      <c r="E49" s="15" t="str">
        <f t="shared" si="0"/>
        <v>Weryfikacja wiersza OK</v>
      </c>
      <c r="F49" s="61"/>
      <c r="G49" s="61"/>
      <c r="H49" s="61"/>
    </row>
    <row r="50" spans="2:8" ht="19.5" customHeight="1">
      <c r="B50" s="95" t="s">
        <v>1464</v>
      </c>
      <c r="C50" s="125" t="s">
        <v>836</v>
      </c>
      <c r="D50" s="132">
        <v>0</v>
      </c>
      <c r="E50" s="15" t="str">
        <f t="shared" si="0"/>
        <v>Weryfikacja wiersza OK</v>
      </c>
      <c r="F50" s="61"/>
      <c r="G50" s="61"/>
      <c r="H50" s="61"/>
    </row>
    <row r="51" spans="2:8" ht="14.5">
      <c r="B51" s="95" t="s">
        <v>1465</v>
      </c>
      <c r="C51" s="126" t="s">
        <v>837</v>
      </c>
      <c r="D51" s="133">
        <v>0</v>
      </c>
      <c r="E51" s="15" t="str">
        <f t="shared" si="0"/>
        <v>Weryfikacja wiersza OK</v>
      </c>
    </row>
    <row r="52" spans="2:8" ht="14.5">
      <c r="B52" s="95" t="s">
        <v>1466</v>
      </c>
      <c r="C52" s="126" t="s">
        <v>838</v>
      </c>
      <c r="D52" s="133">
        <v>0</v>
      </c>
      <c r="E52" s="15" t="str">
        <f t="shared" si="0"/>
        <v>Weryfikacja wiersza OK</v>
      </c>
    </row>
    <row r="53" spans="2:8" ht="15" thickBot="1">
      <c r="B53" s="127" t="s">
        <v>1467</v>
      </c>
      <c r="C53" s="128" t="s">
        <v>839</v>
      </c>
      <c r="D53" s="135">
        <v>0</v>
      </c>
      <c r="E53" s="15" t="str">
        <f t="shared" si="0"/>
        <v>Weryfikacja wiersza OK</v>
      </c>
    </row>
    <row r="56" spans="2:8" ht="14.5">
      <c r="C56" s="61" t="s">
        <v>1758</v>
      </c>
      <c r="D56" s="109"/>
    </row>
    <row r="57" spans="2:8" ht="14.5">
      <c r="C57" s="61" t="s">
        <v>1420</v>
      </c>
      <c r="D57" s="62" t="str">
        <f>IF(D6="","",IF(ROUND(SUM(D7:D11),2)=ROUND(D6,2),"OK","Błąd sumy częściowej"))</f>
        <v>OK</v>
      </c>
    </row>
    <row r="58" spans="2:8" ht="14.5">
      <c r="C58" s="61" t="s">
        <v>1426</v>
      </c>
      <c r="D58" s="62" t="str">
        <f>IF(D12="","",IF(ROUND(SUM(D13:D15),2)=ROUND(D12,2),"OK","Błąd sumy częściowej"))</f>
        <v>OK</v>
      </c>
    </row>
    <row r="59" spans="2:8" ht="14.5">
      <c r="C59" s="61" t="s">
        <v>1431</v>
      </c>
      <c r="D59" s="62" t="str">
        <f>IF(D17="","",IF(ROUND(SUM(D18:D19),2)=ROUND(D17,2),"OK","Błąd sumy częściowej"))</f>
        <v>OK</v>
      </c>
    </row>
    <row r="60" spans="2:8" ht="14.5">
      <c r="C60" s="61" t="s">
        <v>1438</v>
      </c>
      <c r="D60" s="62" t="str">
        <f>IF(D24="","",IF(ROUND(SUM(D25:D30),2)=ROUND(D24,2),"OK","Błąd sumy częściowej"))</f>
        <v>OK</v>
      </c>
    </row>
    <row r="61" spans="2:8" ht="14.5">
      <c r="C61" s="61" t="s">
        <v>1448</v>
      </c>
      <c r="D61" s="62" t="str">
        <f>IF(D34="","",IF(ROUND(SUM(D35:D40),2)=ROUND(D34,2),"OK","Błąd sumy częściowej"))</f>
        <v>OK</v>
      </c>
    </row>
    <row r="62" spans="2:8" ht="14.5">
      <c r="C62" s="61" t="s">
        <v>1455</v>
      </c>
      <c r="D62" s="62" t="str">
        <f>IF(D41="","",IF(ROUND(SUM(D42:D43),2)=ROUND(D41,2),"OK","Błąd sumy częściowej"))</f>
        <v>OK</v>
      </c>
    </row>
    <row r="63" spans="2:8" ht="14.5">
      <c r="C63" s="61" t="s">
        <v>1458</v>
      </c>
      <c r="D63" s="62" t="str">
        <f>IF(D44="","",IF(ROUND(SUM(D45:D48),2)=ROUND(D44,2),"OK","Błąd sumy częściowej"))</f>
        <v>OK</v>
      </c>
    </row>
    <row r="64" spans="2:8" ht="14.5">
      <c r="C64" s="61" t="s">
        <v>1759</v>
      </c>
      <c r="D64" s="62" t="str">
        <f>IF(COUNTBLANK(E6:E53)=48,"",IF(AND(COUNTIF(E6:E53,"Weryfikacja wiersza OK")=48,COUNTIF(D57:D63,"OK")=7),"Arkusz jest zwalidowany poprawnie","Arkusz jest niepoprawny"))</f>
        <v>Arkusz jest zwalidowany poprawnie</v>
      </c>
    </row>
  </sheetData>
  <sheetProtection algorithmName="SHA-512" hashValue="8Hpm63S69nnjWl3b5heY+GtrcFbuTwoAWsWPsrulj5KcA3Xekz+8CtPBm437+Ac1kCdjZHlC43FaNeP29ZvgWA==" saltValue="MDk/dVGBh2knip+Uutl98A==" spinCount="100000" sheet="1" objects="1" scenarios="1"/>
  <mergeCells count="1">
    <mergeCell ref="B4:C5"/>
  </mergeCells>
  <conditionalFormatting sqref="E6">
    <cfRule type="containsText" dxfId="410" priority="11" operator="containsText" text="Weryfikacja wiersza OK">
      <formula>NOT(ISERROR(SEARCH("Weryfikacja wiersza OK",E6)))</formula>
    </cfRule>
  </conditionalFormatting>
  <conditionalFormatting sqref="E7:E53">
    <cfRule type="containsText" dxfId="409" priority="10" operator="containsText" text="Weryfikacja wiersza OK">
      <formula>NOT(ISERROR(SEARCH("Weryfikacja wiersza OK",E7)))</formula>
    </cfRule>
  </conditionalFormatting>
  <conditionalFormatting sqref="D64">
    <cfRule type="containsText" dxfId="408" priority="8" operator="containsText" text="Arkusz jest zwalidowany poprawnie">
      <formula>NOT(ISERROR(SEARCH("Arkusz jest zwalidowany poprawnie",D64)))</formula>
    </cfRule>
  </conditionalFormatting>
  <conditionalFormatting sqref="D57">
    <cfRule type="containsText" dxfId="407" priority="7" operator="containsText" text="OK">
      <formula>NOT(ISERROR(SEARCH("OK",D57)))</formula>
    </cfRule>
  </conditionalFormatting>
  <conditionalFormatting sqref="D58">
    <cfRule type="containsText" dxfId="406" priority="6" operator="containsText" text="OK">
      <formula>NOT(ISERROR(SEARCH("OK",D58)))</formula>
    </cfRule>
  </conditionalFormatting>
  <conditionalFormatting sqref="D59">
    <cfRule type="containsText" dxfId="405" priority="5" operator="containsText" text="OK">
      <formula>NOT(ISERROR(SEARCH("OK",D59)))</formula>
    </cfRule>
  </conditionalFormatting>
  <conditionalFormatting sqref="D60">
    <cfRule type="containsText" dxfId="404" priority="4" operator="containsText" text="OK">
      <formula>NOT(ISERROR(SEARCH("OK",D60)))</formula>
    </cfRule>
  </conditionalFormatting>
  <conditionalFormatting sqref="D61">
    <cfRule type="containsText" dxfId="403" priority="3" operator="containsText" text="OK">
      <formula>NOT(ISERROR(SEARCH("OK",D61)))</formula>
    </cfRule>
  </conditionalFormatting>
  <conditionalFormatting sqref="D62">
    <cfRule type="containsText" dxfId="402" priority="2" operator="containsText" text="OK">
      <formula>NOT(ISERROR(SEARCH("OK",D62)))</formula>
    </cfRule>
  </conditionalFormatting>
  <conditionalFormatting sqref="D63">
    <cfRule type="containsText" dxfId="401" priority="1" operator="containsText" text="OK">
      <formula>NOT(ISERROR(SEARCH("OK",D63)))</formula>
    </cfRule>
  </conditionalFormatting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pageSetUpPr fitToPage="1"/>
  </sheetPr>
  <dimension ref="B1:Q62"/>
  <sheetViews>
    <sheetView view="pageBreakPreview" zoomScaleNormal="100" zoomScaleSheetLayoutView="100" workbookViewId="0">
      <selection activeCell="D6" sqref="D6:D10"/>
    </sheetView>
  </sheetViews>
  <sheetFormatPr defaultColWidth="9.1796875" defaultRowHeight="10"/>
  <cols>
    <col min="1" max="1" width="7.26953125" style="136" customWidth="1"/>
    <col min="2" max="2" width="11.54296875" style="136" customWidth="1"/>
    <col min="3" max="3" width="55.81640625" style="136" customWidth="1"/>
    <col min="4" max="4" width="23.7265625" style="136" customWidth="1"/>
    <col min="5" max="5" width="22.7265625" style="136" customWidth="1"/>
    <col min="6" max="6" width="20.54296875" style="136" customWidth="1"/>
    <col min="7" max="7" width="21.453125" style="136" customWidth="1"/>
    <col min="8" max="8" width="19.81640625" style="136" customWidth="1"/>
    <col min="9" max="9" width="16" style="136" customWidth="1"/>
    <col min="10" max="10" width="14.54296875" style="136" customWidth="1"/>
    <col min="11" max="16384" width="9.1796875" style="136"/>
  </cols>
  <sheetData>
    <row r="1" spans="2:17" ht="14.5">
      <c r="B1" s="39" t="s">
        <v>8</v>
      </c>
      <c r="C1" s="61"/>
      <c r="D1" s="61"/>
      <c r="E1" s="61"/>
      <c r="F1" s="61"/>
      <c r="G1" s="61"/>
      <c r="H1" s="61"/>
    </row>
    <row r="2" spans="2:17" ht="18.75" customHeight="1">
      <c r="B2" s="137" t="s">
        <v>815</v>
      </c>
      <c r="C2" s="61"/>
      <c r="D2" s="138"/>
      <c r="E2" s="61"/>
      <c r="F2" s="61"/>
      <c r="G2" s="61"/>
      <c r="H2" s="61"/>
    </row>
    <row r="3" spans="2:17" ht="15" thickBot="1">
      <c r="B3" s="61"/>
      <c r="C3" s="139"/>
      <c r="D3" s="138"/>
      <c r="E3" s="61"/>
      <c r="F3" s="61"/>
      <c r="G3" s="61"/>
      <c r="H3" s="61"/>
    </row>
    <row r="4" spans="2:17" ht="15.75" customHeight="1" thickBot="1">
      <c r="B4" s="1123"/>
      <c r="C4" s="1124"/>
      <c r="D4" s="113" t="s">
        <v>12</v>
      </c>
      <c r="E4" s="61"/>
      <c r="F4" s="61"/>
      <c r="G4" s="61"/>
      <c r="H4" s="61"/>
    </row>
    <row r="5" spans="2:17" ht="14.25" customHeight="1" thickBot="1">
      <c r="B5" s="1125"/>
      <c r="C5" s="1126"/>
      <c r="D5" s="140" t="s">
        <v>777</v>
      </c>
      <c r="E5" s="61"/>
      <c r="F5" s="61"/>
      <c r="G5" s="61"/>
      <c r="H5" s="61"/>
    </row>
    <row r="6" spans="2:17" ht="24.75" customHeight="1">
      <c r="B6" s="91" t="s">
        <v>290</v>
      </c>
      <c r="C6" s="141" t="s">
        <v>37</v>
      </c>
      <c r="D6" s="150">
        <v>0</v>
      </c>
      <c r="E6" s="15" t="str">
        <f>IF(ISBLANK(D6),"",IF(ISNUMBER(D6),"Weryfikacja wiersza OK","Wartość w kolumnie a musi być liczbą"))</f>
        <v>Weryfikacja wiersza OK</v>
      </c>
      <c r="F6" s="61"/>
      <c r="G6" s="61"/>
      <c r="H6" s="61"/>
    </row>
    <row r="7" spans="2:17" ht="27" customHeight="1">
      <c r="B7" s="95" t="s">
        <v>291</v>
      </c>
      <c r="C7" s="142" t="s">
        <v>82</v>
      </c>
      <c r="D7" s="150">
        <v>0</v>
      </c>
      <c r="E7" s="15" t="str">
        <f t="shared" ref="E7:E10" si="0">IF(ISBLANK(D7),"",IF(ISNUMBER(D7),"Weryfikacja wiersza OK","Wartość w kolumnie a musi być liczbą"))</f>
        <v>Weryfikacja wiersza OK</v>
      </c>
      <c r="F7" s="61"/>
      <c r="G7" s="61"/>
      <c r="H7" s="61"/>
    </row>
    <row r="8" spans="2:17" ht="29.25" customHeight="1">
      <c r="B8" s="95" t="s">
        <v>292</v>
      </c>
      <c r="C8" s="94" t="s">
        <v>105</v>
      </c>
      <c r="D8" s="151">
        <v>0</v>
      </c>
      <c r="E8" s="15" t="str">
        <f t="shared" si="0"/>
        <v>Weryfikacja wiersza OK</v>
      </c>
      <c r="F8" s="61"/>
      <c r="G8" s="61"/>
      <c r="H8" s="61"/>
    </row>
    <row r="9" spans="2:17" ht="15" thickBot="1">
      <c r="B9" s="143" t="s">
        <v>293</v>
      </c>
      <c r="C9" s="144" t="s">
        <v>83</v>
      </c>
      <c r="D9" s="151">
        <v>0</v>
      </c>
      <c r="E9" s="15" t="str">
        <f t="shared" si="0"/>
        <v>Weryfikacja wiersza OK</v>
      </c>
      <c r="F9" s="61"/>
      <c r="G9" s="61"/>
      <c r="H9" s="61"/>
    </row>
    <row r="10" spans="2:17" ht="15" thickBot="1">
      <c r="B10" s="145" t="s">
        <v>959</v>
      </c>
      <c r="C10" s="146" t="s">
        <v>52</v>
      </c>
      <c r="D10" s="152">
        <v>0</v>
      </c>
      <c r="E10" s="15" t="str">
        <f t="shared" si="0"/>
        <v>Weryfikacja wiersza OK</v>
      </c>
      <c r="F10" s="61"/>
      <c r="G10" s="61"/>
      <c r="H10" s="61"/>
    </row>
    <row r="11" spans="2:17" ht="14.5">
      <c r="B11" s="147"/>
      <c r="C11" s="148"/>
      <c r="D11" s="149"/>
      <c r="E11" s="15"/>
      <c r="F11" s="61"/>
      <c r="G11" s="61"/>
      <c r="H11" s="61"/>
    </row>
    <row r="12" spans="2:17" ht="14.5">
      <c r="B12" s="61"/>
      <c r="C12" s="61" t="s">
        <v>1758</v>
      </c>
      <c r="D12" s="138"/>
      <c r="E12" s="138"/>
      <c r="F12" s="138"/>
      <c r="G12" s="138"/>
      <c r="H12" s="61"/>
    </row>
    <row r="13" spans="2:17" ht="14.5">
      <c r="B13" s="61"/>
      <c r="C13" s="61" t="s">
        <v>959</v>
      </c>
      <c r="D13" s="62" t="str">
        <f>IF(D10="","",IF(ROUND(SUM(PAF01.1._A+PAF01.2._A+PAF01.3._A),2)=ROUND(D10,2),"OK","Błąd sumy częściowej"))</f>
        <v>OK</v>
      </c>
      <c r="E13" s="138"/>
      <c r="F13" s="138"/>
      <c r="G13" s="138"/>
      <c r="H13" s="61"/>
    </row>
    <row r="14" spans="2:17" ht="14.5">
      <c r="C14" s="61" t="s">
        <v>1759</v>
      </c>
      <c r="D14" s="62" t="str">
        <f>IF(COUNTBLANK(E6:E10)=5,"",IF(AND(COUNTIF(E6:E10,"Weryfikacja wiersza OK")=5,COUNTIF(D13,"OK")=1),"Arkusz jest zwalidowany poprawnie","Arkusz jest niepoprawny"))</f>
        <v>Arkusz jest zwalidowany poprawnie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4.5"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14.5">
      <c r="I16" s="61"/>
      <c r="J16" s="61"/>
      <c r="K16" s="61"/>
      <c r="L16" s="61"/>
      <c r="M16" s="61"/>
      <c r="N16" s="61"/>
      <c r="O16" s="61"/>
      <c r="P16" s="61"/>
      <c r="Q16" s="61"/>
    </row>
    <row r="17" spans="9:17" ht="14.5">
      <c r="I17" s="61"/>
      <c r="J17" s="61"/>
      <c r="K17" s="61"/>
      <c r="L17" s="61"/>
      <c r="M17" s="61"/>
      <c r="N17" s="61"/>
      <c r="O17" s="61"/>
      <c r="P17" s="61"/>
      <c r="Q17" s="61"/>
    </row>
    <row r="18" spans="9:17" ht="14.5">
      <c r="I18" s="61"/>
      <c r="J18" s="61"/>
      <c r="K18" s="61"/>
      <c r="L18" s="61"/>
      <c r="M18" s="61"/>
      <c r="N18" s="61"/>
      <c r="O18" s="61"/>
      <c r="P18" s="61"/>
      <c r="Q18" s="61"/>
    </row>
    <row r="19" spans="9:17" ht="14.5">
      <c r="I19" s="61"/>
      <c r="J19" s="61"/>
      <c r="K19" s="61"/>
      <c r="L19" s="61"/>
      <c r="M19" s="61"/>
      <c r="N19" s="61"/>
      <c r="O19" s="61"/>
      <c r="P19" s="61"/>
      <c r="Q19" s="61"/>
    </row>
    <row r="20" spans="9:17" ht="14.5">
      <c r="I20" s="61"/>
      <c r="J20" s="61"/>
      <c r="K20" s="61"/>
      <c r="L20" s="61"/>
      <c r="M20" s="61"/>
      <c r="N20" s="61"/>
      <c r="O20" s="61"/>
      <c r="P20" s="61"/>
      <c r="Q20" s="61"/>
    </row>
    <row r="21" spans="9:17" ht="14.5">
      <c r="I21" s="61"/>
      <c r="J21" s="61"/>
      <c r="K21" s="61"/>
      <c r="L21" s="61"/>
      <c r="M21" s="61"/>
      <c r="N21" s="61"/>
      <c r="O21" s="61"/>
      <c r="P21" s="61"/>
      <c r="Q21" s="61"/>
    </row>
    <row r="22" spans="9:17" ht="14.5">
      <c r="I22" s="61"/>
      <c r="J22" s="61"/>
      <c r="K22" s="61"/>
      <c r="L22" s="61"/>
      <c r="M22" s="61"/>
      <c r="N22" s="61"/>
      <c r="O22" s="61"/>
      <c r="P22" s="61"/>
      <c r="Q22" s="61"/>
    </row>
    <row r="23" spans="9:17" ht="14.5">
      <c r="I23" s="61"/>
      <c r="J23" s="61"/>
      <c r="K23" s="61"/>
      <c r="L23" s="61"/>
      <c r="M23" s="61"/>
      <c r="N23" s="61"/>
      <c r="O23" s="61"/>
      <c r="P23" s="61"/>
      <c r="Q23" s="61"/>
    </row>
    <row r="24" spans="9:17" ht="14.5">
      <c r="I24" s="61"/>
      <c r="J24" s="61"/>
      <c r="K24" s="61"/>
      <c r="L24" s="61"/>
      <c r="M24" s="61"/>
      <c r="N24" s="61"/>
      <c r="O24" s="61"/>
      <c r="P24" s="61"/>
      <c r="Q24" s="61"/>
    </row>
    <row r="25" spans="9:17" ht="14.5">
      <c r="I25" s="61"/>
      <c r="J25" s="61"/>
      <c r="K25" s="61"/>
      <c r="L25" s="61"/>
      <c r="M25" s="61"/>
      <c r="N25" s="61"/>
      <c r="O25" s="61"/>
      <c r="P25" s="61"/>
      <c r="Q25" s="61"/>
    </row>
    <row r="26" spans="9:17" ht="14.5">
      <c r="I26" s="61"/>
      <c r="J26" s="61"/>
      <c r="K26" s="61"/>
      <c r="L26" s="61"/>
      <c r="M26" s="61"/>
      <c r="N26" s="61"/>
      <c r="O26" s="61"/>
      <c r="P26" s="61"/>
      <c r="Q26" s="61"/>
    </row>
    <row r="27" spans="9:17" ht="14.5">
      <c r="I27" s="61"/>
      <c r="J27" s="61"/>
      <c r="K27" s="61"/>
      <c r="L27" s="61"/>
      <c r="M27" s="61"/>
      <c r="N27" s="61"/>
      <c r="O27" s="61"/>
      <c r="P27" s="61"/>
      <c r="Q27" s="61"/>
    </row>
    <row r="28" spans="9:17" ht="14.5">
      <c r="I28" s="61"/>
      <c r="J28" s="61"/>
      <c r="K28" s="61"/>
      <c r="L28" s="61"/>
      <c r="M28" s="61"/>
      <c r="N28" s="61"/>
      <c r="O28" s="61"/>
      <c r="P28" s="61"/>
      <c r="Q28" s="61"/>
    </row>
    <row r="29" spans="9:17" ht="14.5">
      <c r="I29" s="61"/>
      <c r="J29" s="61"/>
      <c r="K29" s="61"/>
      <c r="L29" s="61"/>
      <c r="M29" s="61"/>
      <c r="N29" s="61"/>
      <c r="O29" s="61"/>
      <c r="P29" s="61"/>
      <c r="Q29" s="61"/>
    </row>
    <row r="30" spans="9:17" ht="14.5">
      <c r="I30" s="61"/>
      <c r="J30" s="61"/>
      <c r="K30" s="61"/>
      <c r="L30" s="61"/>
      <c r="M30" s="61"/>
      <c r="N30" s="61"/>
      <c r="O30" s="61"/>
      <c r="P30" s="61"/>
      <c r="Q30" s="61"/>
    </row>
    <row r="31" spans="9:17" ht="14.5">
      <c r="I31" s="61"/>
      <c r="J31" s="61"/>
      <c r="K31" s="61"/>
      <c r="L31" s="61"/>
      <c r="M31" s="61"/>
      <c r="N31" s="61"/>
      <c r="O31" s="61"/>
      <c r="P31" s="61"/>
      <c r="Q31" s="61"/>
    </row>
    <row r="32" spans="9:17" ht="14.5"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4.5">
      <c r="I33" s="61"/>
      <c r="J33" s="61"/>
      <c r="K33" s="61"/>
      <c r="L33" s="61"/>
      <c r="M33" s="61"/>
      <c r="N33" s="61"/>
      <c r="O33" s="61"/>
      <c r="P33" s="61"/>
      <c r="Q33" s="61"/>
    </row>
    <row r="34" spans="2:17" ht="14.5">
      <c r="I34" s="61"/>
      <c r="J34" s="61"/>
      <c r="K34" s="61"/>
      <c r="L34" s="61"/>
      <c r="M34" s="61"/>
      <c r="N34" s="61"/>
      <c r="O34" s="61"/>
      <c r="P34" s="61"/>
      <c r="Q34" s="61"/>
    </row>
    <row r="35" spans="2:17" ht="14.5"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4.5">
      <c r="I36" s="61"/>
      <c r="J36" s="61"/>
      <c r="K36" s="61"/>
      <c r="L36" s="61"/>
      <c r="M36" s="61"/>
      <c r="N36" s="61"/>
      <c r="O36" s="61"/>
      <c r="P36" s="61"/>
      <c r="Q36" s="61"/>
    </row>
    <row r="37" spans="2:17" ht="14.5">
      <c r="I37" s="61"/>
      <c r="J37" s="61"/>
      <c r="K37" s="61"/>
      <c r="L37" s="61"/>
      <c r="M37" s="61"/>
      <c r="N37" s="61"/>
      <c r="O37" s="61"/>
      <c r="P37" s="61"/>
      <c r="Q37" s="61"/>
    </row>
    <row r="38" spans="2:17" ht="14.5">
      <c r="B38" s="61"/>
      <c r="C38" s="138"/>
      <c r="D38" s="138"/>
      <c r="E38" s="138"/>
      <c r="F38" s="138"/>
      <c r="G38" s="138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ht="14.5">
      <c r="I39" s="61"/>
      <c r="J39" s="61"/>
      <c r="K39" s="61"/>
      <c r="L39" s="61"/>
      <c r="M39" s="61"/>
      <c r="N39" s="61"/>
      <c r="O39" s="61"/>
      <c r="P39" s="61"/>
      <c r="Q39" s="61"/>
    </row>
    <row r="40" spans="2:17" ht="14.5">
      <c r="I40" s="61"/>
      <c r="J40" s="61"/>
      <c r="K40" s="61"/>
      <c r="L40" s="61"/>
      <c r="M40" s="61"/>
      <c r="N40" s="61"/>
      <c r="O40" s="61"/>
      <c r="P40" s="61"/>
      <c r="Q40" s="61"/>
    </row>
    <row r="41" spans="2:17" ht="63.75" customHeight="1">
      <c r="I41" s="61"/>
      <c r="J41" s="61"/>
      <c r="K41" s="61"/>
      <c r="L41" s="61"/>
      <c r="M41" s="61"/>
      <c r="N41" s="61"/>
      <c r="O41" s="61"/>
      <c r="P41" s="61"/>
      <c r="Q41" s="61"/>
    </row>
    <row r="42" spans="2:17" ht="14.5">
      <c r="I42" s="61"/>
      <c r="J42" s="61"/>
      <c r="K42" s="61"/>
      <c r="L42" s="61"/>
      <c r="M42" s="61"/>
      <c r="N42" s="61"/>
      <c r="O42" s="61"/>
      <c r="P42" s="61"/>
      <c r="Q42" s="61"/>
    </row>
    <row r="43" spans="2:17" ht="14.5"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4.5">
      <c r="I44" s="61"/>
      <c r="J44" s="61"/>
      <c r="K44" s="61"/>
      <c r="L44" s="61"/>
      <c r="M44" s="61"/>
      <c r="N44" s="61"/>
      <c r="O44" s="61"/>
      <c r="P44" s="61"/>
      <c r="Q44" s="61"/>
    </row>
    <row r="45" spans="2:17" ht="14.5">
      <c r="I45" s="61"/>
      <c r="J45" s="61"/>
      <c r="K45" s="61"/>
      <c r="L45" s="61"/>
      <c r="M45" s="61"/>
      <c r="N45" s="61"/>
      <c r="O45" s="61"/>
      <c r="P45" s="61"/>
      <c r="Q45" s="61"/>
    </row>
    <row r="46" spans="2:17" ht="14.5">
      <c r="I46" s="61"/>
      <c r="J46" s="61"/>
      <c r="K46" s="61"/>
      <c r="L46" s="61"/>
      <c r="M46" s="61"/>
      <c r="N46" s="61"/>
      <c r="O46" s="61"/>
      <c r="P46" s="61"/>
      <c r="Q46" s="61"/>
    </row>
    <row r="47" spans="2:17" ht="14.5">
      <c r="I47" s="61"/>
      <c r="J47" s="61"/>
      <c r="K47" s="61"/>
      <c r="L47" s="61"/>
      <c r="M47" s="61"/>
      <c r="N47" s="61"/>
      <c r="O47" s="61"/>
      <c r="P47" s="61"/>
      <c r="Q47" s="61"/>
    </row>
    <row r="48" spans="2:17" ht="14.5">
      <c r="I48" s="61"/>
      <c r="J48" s="61"/>
      <c r="K48" s="61"/>
      <c r="L48" s="61"/>
      <c r="M48" s="61"/>
      <c r="N48" s="61"/>
      <c r="O48" s="61"/>
      <c r="P48" s="61"/>
      <c r="Q48" s="61"/>
    </row>
    <row r="49" spans="2:17" ht="14.5">
      <c r="I49" s="61"/>
      <c r="J49" s="61"/>
      <c r="K49" s="61"/>
      <c r="L49" s="61"/>
      <c r="M49" s="61"/>
      <c r="N49" s="61"/>
      <c r="O49" s="61"/>
      <c r="P49" s="61"/>
      <c r="Q49" s="61"/>
    </row>
    <row r="50" spans="2:17" ht="14.5">
      <c r="I50" s="61"/>
      <c r="J50" s="61"/>
      <c r="K50" s="61"/>
      <c r="L50" s="61"/>
      <c r="M50" s="61"/>
      <c r="N50" s="61"/>
      <c r="O50" s="61"/>
      <c r="P50" s="61"/>
      <c r="Q50" s="61"/>
    </row>
    <row r="51" spans="2:17" ht="14.5">
      <c r="I51" s="61"/>
      <c r="J51" s="61"/>
      <c r="K51" s="61"/>
      <c r="L51" s="61"/>
      <c r="M51" s="61"/>
      <c r="N51" s="61"/>
      <c r="O51" s="61"/>
      <c r="P51" s="61"/>
      <c r="Q51" s="61"/>
    </row>
    <row r="52" spans="2:17" ht="14.5">
      <c r="I52" s="61"/>
      <c r="J52" s="61"/>
      <c r="K52" s="61"/>
      <c r="L52" s="61"/>
      <c r="M52" s="61"/>
      <c r="N52" s="61"/>
      <c r="O52" s="61"/>
      <c r="P52" s="61"/>
      <c r="Q52" s="61"/>
    </row>
    <row r="53" spans="2:17" ht="14.5"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4.5">
      <c r="I54" s="61"/>
      <c r="J54" s="61"/>
      <c r="K54" s="61"/>
      <c r="L54" s="61"/>
      <c r="M54" s="61"/>
      <c r="N54" s="61"/>
      <c r="O54" s="61"/>
      <c r="P54" s="61"/>
      <c r="Q54" s="61"/>
    </row>
    <row r="55" spans="2:17" ht="14.5">
      <c r="I55" s="61"/>
      <c r="J55" s="61"/>
      <c r="K55" s="61"/>
      <c r="L55" s="61"/>
      <c r="M55" s="61"/>
      <c r="N55" s="61"/>
      <c r="O55" s="61"/>
      <c r="P55" s="61"/>
      <c r="Q55" s="61"/>
    </row>
    <row r="56" spans="2:17" ht="14.5">
      <c r="I56" s="61"/>
      <c r="J56" s="61"/>
      <c r="K56" s="61"/>
      <c r="L56" s="61"/>
      <c r="M56" s="61"/>
      <c r="N56" s="61"/>
      <c r="O56" s="61"/>
      <c r="P56" s="61"/>
      <c r="Q56" s="61"/>
    </row>
    <row r="57" spans="2:17" ht="14.5">
      <c r="I57" s="61"/>
      <c r="J57" s="61"/>
      <c r="K57" s="61"/>
      <c r="L57" s="61"/>
      <c r="M57" s="61"/>
      <c r="N57" s="61"/>
      <c r="O57" s="61"/>
      <c r="P57" s="61"/>
      <c r="Q57" s="61"/>
    </row>
    <row r="58" spans="2:17" ht="14.5">
      <c r="I58" s="61"/>
      <c r="J58" s="61"/>
      <c r="K58" s="61"/>
      <c r="L58" s="61"/>
      <c r="M58" s="61"/>
      <c r="N58" s="61"/>
      <c r="O58" s="61"/>
      <c r="P58" s="61"/>
      <c r="Q58" s="61"/>
    </row>
    <row r="59" spans="2:17" ht="14.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ht="14.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ht="14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ht="14.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</sheetData>
  <sheetProtection algorithmName="SHA-512" hashValue="iNSi0oMyVTns06mWfjtyXZY4OZnqLQ1v3l+4/S5JVdkTdiTyPl+JcH3sLRbbu652FptN0cbsrJ+3Pmp6jHxGNw==" saltValue="ikA7jY9XRHtPWCrmSJDz7Q==" spinCount="100000" sheet="1" objects="1" scenarios="1"/>
  <mergeCells count="1">
    <mergeCell ref="B4:C5"/>
  </mergeCells>
  <conditionalFormatting sqref="E6">
    <cfRule type="containsText" dxfId="400" priority="4" operator="containsText" text="Weryfikacja wiersza OK">
      <formula>NOT(ISERROR(SEARCH("Weryfikacja wiersza OK",E6)))</formula>
    </cfRule>
  </conditionalFormatting>
  <conditionalFormatting sqref="E7:E11">
    <cfRule type="containsText" dxfId="399" priority="3" operator="containsText" text="Weryfikacja wiersza OK">
      <formula>NOT(ISERROR(SEARCH("Weryfikacja wiersza OK",E7)))</formula>
    </cfRule>
  </conditionalFormatting>
  <conditionalFormatting sqref="D14">
    <cfRule type="containsText" dxfId="398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397" priority="1" operator="containsText" text="OK">
      <formula>NOT(ISERROR(SEARCH("OK",D13)))</formula>
    </cfRule>
  </conditionalFormatting>
  <pageMargins left="0.7" right="0.7" top="0.75" bottom="0.75" header="0.3" footer="0.3"/>
  <pageSetup paperSize="9" orientation="landscape" r:id="rId1"/>
  <rowBreaks count="1" manualBreakCount="1">
    <brk id="5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B1:J34"/>
  <sheetViews>
    <sheetView workbookViewId="0">
      <selection activeCell="D7" sqref="D7:E27"/>
    </sheetView>
  </sheetViews>
  <sheetFormatPr defaultColWidth="8.7265625" defaultRowHeight="14.5"/>
  <cols>
    <col min="1" max="1" width="8.7265625" style="43"/>
    <col min="2" max="2" width="13.453125" style="43" customWidth="1"/>
    <col min="3" max="3" width="44.54296875" style="43" customWidth="1"/>
    <col min="4" max="5" width="10.54296875" style="43" customWidth="1"/>
    <col min="6" max="16384" width="8.7265625" style="43"/>
  </cols>
  <sheetData>
    <row r="1" spans="2:10">
      <c r="B1" s="39" t="s">
        <v>938</v>
      </c>
    </row>
    <row r="2" spans="2:10">
      <c r="B2" s="137" t="s">
        <v>1502</v>
      </c>
      <c r="C2" s="44"/>
      <c r="D2" s="153"/>
      <c r="E2" s="153"/>
      <c r="F2" s="154"/>
      <c r="G2" s="154"/>
      <c r="H2" s="154"/>
      <c r="I2" s="154"/>
      <c r="J2" s="154"/>
    </row>
    <row r="3" spans="2:10" ht="15" thickBot="1">
      <c r="B3" s="61"/>
      <c r="C3" s="155"/>
      <c r="D3" s="138"/>
      <c r="E3" s="138"/>
    </row>
    <row r="4" spans="2:10">
      <c r="B4" s="1123"/>
      <c r="C4" s="1124"/>
      <c r="D4" s="1131" t="s">
        <v>85</v>
      </c>
      <c r="E4" s="1131" t="s">
        <v>12</v>
      </c>
    </row>
    <row r="5" spans="2:10" ht="15" thickBot="1">
      <c r="B5" s="1129"/>
      <c r="C5" s="1130"/>
      <c r="D5" s="1132"/>
      <c r="E5" s="1132"/>
    </row>
    <row r="6" spans="2:10" ht="15" thickBot="1">
      <c r="B6" s="1125"/>
      <c r="C6" s="1126"/>
      <c r="D6" s="156" t="s">
        <v>777</v>
      </c>
      <c r="E6" s="157" t="s">
        <v>778</v>
      </c>
    </row>
    <row r="7" spans="2:10">
      <c r="B7" s="91" t="s">
        <v>294</v>
      </c>
      <c r="C7" s="158" t="s">
        <v>15</v>
      </c>
      <c r="D7" s="165">
        <v>0</v>
      </c>
      <c r="E7" s="166">
        <v>0</v>
      </c>
      <c r="F7" s="43" t="str">
        <f>IF(COUNTBLANK(D7:E7)=2,"",IF(AND(COUNTBLANK(D7:E7)=0,COUNT(D7:E7)=2), "Weryfikacja bieżącego wiersza OK", "Należy wypełnić wszystkie pola w bieżącym wierszu"))</f>
        <v>Weryfikacja bieżącego wiersza OK</v>
      </c>
    </row>
    <row r="8" spans="2:10">
      <c r="B8" s="95" t="s">
        <v>295</v>
      </c>
      <c r="C8" s="159" t="s">
        <v>840</v>
      </c>
      <c r="D8" s="167">
        <v>0</v>
      </c>
      <c r="E8" s="168">
        <v>0</v>
      </c>
      <c r="F8" s="43" t="str">
        <f>IF(COUNTBLANK(D8:E8)=2,"",IF(AND(COUNTBLANK(D8:E8)=0,COUNT(D8:E8)=2), "Weryfikacja bieżącego wiersza OK", "Należy wypełnić wszystkie pola w bieżącym wierszu"))</f>
        <v>Weryfikacja bieżącego wiersza OK</v>
      </c>
    </row>
    <row r="9" spans="2:10">
      <c r="B9" s="95" t="s">
        <v>296</v>
      </c>
      <c r="C9" s="159" t="s">
        <v>233</v>
      </c>
      <c r="D9" s="167">
        <v>0</v>
      </c>
      <c r="E9" s="168">
        <v>0</v>
      </c>
      <c r="F9" s="43" t="str">
        <f>IF(COUNTBLANK(D9:E9)=2,"",IF(AND(COUNTBLANK(D9:E9)=0,COUNT(D9:E9)=2), "Weryfikacja bieżącego wiersza OK", "Należy wypełnić wszystkie pola w bieżącym wierszu"))</f>
        <v>Weryfikacja bieżącego wiersza OK</v>
      </c>
    </row>
    <row r="10" spans="2:10">
      <c r="B10" s="95" t="s">
        <v>297</v>
      </c>
      <c r="C10" s="159" t="s">
        <v>48</v>
      </c>
      <c r="D10" s="167">
        <v>0</v>
      </c>
      <c r="E10" s="168">
        <v>0</v>
      </c>
      <c r="F10" s="43" t="str">
        <f t="shared" ref="F10:F19" si="0">IF(COUNTBLANK(D10:E10)=2,"",IF(AND(COUNTBLANK(D10:E10)=0,COUNT(D10:E10)=2), "Weryfikacja bieżącego wiersza OK", "Należy wypełnić wszystkie pola w bieżącym wierszu"))</f>
        <v>Weryfikacja bieżącego wiersza OK</v>
      </c>
    </row>
    <row r="11" spans="2:10">
      <c r="B11" s="95" t="s">
        <v>298</v>
      </c>
      <c r="C11" s="159" t="s">
        <v>86</v>
      </c>
      <c r="D11" s="167">
        <v>0</v>
      </c>
      <c r="E11" s="168">
        <v>0</v>
      </c>
      <c r="F11" s="43" t="str">
        <f t="shared" si="0"/>
        <v>Weryfikacja bieżącego wiersza OK</v>
      </c>
    </row>
    <row r="12" spans="2:10">
      <c r="B12" s="95" t="s">
        <v>299</v>
      </c>
      <c r="C12" s="160" t="s">
        <v>33</v>
      </c>
      <c r="D12" s="169">
        <v>0</v>
      </c>
      <c r="E12" s="166">
        <v>0</v>
      </c>
      <c r="F12" s="43" t="str">
        <f t="shared" si="0"/>
        <v>Weryfikacja bieżącego wiersza OK</v>
      </c>
    </row>
    <row r="13" spans="2:10">
      <c r="B13" s="95" t="s">
        <v>300</v>
      </c>
      <c r="C13" s="159" t="s">
        <v>53</v>
      </c>
      <c r="D13" s="167">
        <v>0</v>
      </c>
      <c r="E13" s="168">
        <v>0</v>
      </c>
      <c r="F13" s="43" t="str">
        <f t="shared" si="0"/>
        <v>Weryfikacja bieżącego wiersza OK</v>
      </c>
    </row>
    <row r="14" spans="2:10">
      <c r="B14" s="95" t="s">
        <v>301</v>
      </c>
      <c r="C14" s="159" t="s">
        <v>54</v>
      </c>
      <c r="D14" s="167">
        <v>0</v>
      </c>
      <c r="E14" s="168">
        <v>0</v>
      </c>
      <c r="F14" s="43" t="str">
        <f t="shared" si="0"/>
        <v>Weryfikacja bieżącego wiersza OK</v>
      </c>
    </row>
    <row r="15" spans="2:10">
      <c r="B15" s="95" t="s">
        <v>302</v>
      </c>
      <c r="C15" s="159" t="s">
        <v>841</v>
      </c>
      <c r="D15" s="167">
        <v>0</v>
      </c>
      <c r="E15" s="168">
        <v>0</v>
      </c>
      <c r="F15" s="43" t="str">
        <f t="shared" si="0"/>
        <v>Weryfikacja bieżącego wiersza OK</v>
      </c>
    </row>
    <row r="16" spans="2:10">
      <c r="B16" s="95" t="s">
        <v>303</v>
      </c>
      <c r="C16" s="159" t="s">
        <v>233</v>
      </c>
      <c r="D16" s="167">
        <v>0</v>
      </c>
      <c r="E16" s="168">
        <v>0</v>
      </c>
      <c r="F16" s="43" t="str">
        <f t="shared" si="0"/>
        <v>Weryfikacja bieżącego wiersza OK</v>
      </c>
    </row>
    <row r="17" spans="2:6">
      <c r="B17" s="95" t="s">
        <v>304</v>
      </c>
      <c r="C17" s="161" t="s">
        <v>234</v>
      </c>
      <c r="D17" s="167">
        <v>0</v>
      </c>
      <c r="E17" s="168">
        <v>0</v>
      </c>
      <c r="F17" s="43" t="str">
        <f t="shared" si="0"/>
        <v>Weryfikacja bieżącego wiersza OK</v>
      </c>
    </row>
    <row r="18" spans="2:6">
      <c r="B18" s="95" t="s">
        <v>305</v>
      </c>
      <c r="C18" s="159" t="s">
        <v>48</v>
      </c>
      <c r="D18" s="167">
        <v>0</v>
      </c>
      <c r="E18" s="168">
        <v>0</v>
      </c>
      <c r="F18" s="43" t="str">
        <f t="shared" si="0"/>
        <v>Weryfikacja bieżącego wiersza OK</v>
      </c>
    </row>
    <row r="19" spans="2:6">
      <c r="B19" s="95" t="s">
        <v>306</v>
      </c>
      <c r="C19" s="162" t="s">
        <v>232</v>
      </c>
      <c r="D19" s="167">
        <v>0</v>
      </c>
      <c r="E19" s="168">
        <v>0</v>
      </c>
      <c r="F19" s="43" t="str">
        <f t="shared" si="0"/>
        <v>Weryfikacja bieżącego wiersza OK</v>
      </c>
    </row>
    <row r="20" spans="2:6">
      <c r="B20" s="95" t="s">
        <v>307</v>
      </c>
      <c r="C20" s="77" t="s">
        <v>36</v>
      </c>
      <c r="D20" s="170"/>
      <c r="E20" s="166">
        <v>0</v>
      </c>
      <c r="F20" s="43" t="str">
        <f>IF(COUNTBLANK(E20)=1,"",IF(AND(COUNTBLANK(E20)=0,COUNT(E20)=1), "Weryfikacja bieżącego wiersza OK", "Należy wypełnić wszystkie pola w bieżącym wierszu"))</f>
        <v>Weryfikacja bieżącego wiersza OK</v>
      </c>
    </row>
    <row r="21" spans="2:6">
      <c r="B21" s="95" t="s">
        <v>308</v>
      </c>
      <c r="C21" s="159" t="s">
        <v>840</v>
      </c>
      <c r="D21" s="170"/>
      <c r="E21" s="168">
        <v>0</v>
      </c>
      <c r="F21" s="43" t="str">
        <f t="shared" ref="F21:F27" si="1">IF(COUNTBLANK(E21)=1,"",IF(AND(COUNTBLANK(E21)=0,COUNT(E21)=1), "Weryfikacja bieżącego wiersza OK", "Należy wypełnić wszystkie pola w bieżącym wierszu"))</f>
        <v>Weryfikacja bieżącego wiersza OK</v>
      </c>
    </row>
    <row r="22" spans="2:6">
      <c r="B22" s="95" t="s">
        <v>309</v>
      </c>
      <c r="C22" s="159" t="s">
        <v>54</v>
      </c>
      <c r="D22" s="170"/>
      <c r="E22" s="168">
        <v>0</v>
      </c>
      <c r="F22" s="43" t="str">
        <f t="shared" si="1"/>
        <v>Weryfikacja bieżącego wiersza OK</v>
      </c>
    </row>
    <row r="23" spans="2:6">
      <c r="B23" s="95" t="s">
        <v>310</v>
      </c>
      <c r="C23" s="159" t="s">
        <v>233</v>
      </c>
      <c r="D23" s="170"/>
      <c r="E23" s="168">
        <v>0</v>
      </c>
      <c r="F23" s="43" t="str">
        <f t="shared" si="1"/>
        <v>Weryfikacja bieżącego wiersza OK</v>
      </c>
    </row>
    <row r="24" spans="2:6">
      <c r="B24" s="95" t="s">
        <v>311</v>
      </c>
      <c r="C24" s="161" t="s">
        <v>234</v>
      </c>
      <c r="D24" s="170"/>
      <c r="E24" s="168">
        <v>0</v>
      </c>
      <c r="F24" s="43" t="str">
        <f t="shared" si="1"/>
        <v>Weryfikacja bieżącego wiersza OK</v>
      </c>
    </row>
    <row r="25" spans="2:6">
      <c r="B25" s="95" t="s">
        <v>312</v>
      </c>
      <c r="C25" s="159" t="s">
        <v>48</v>
      </c>
      <c r="D25" s="170"/>
      <c r="E25" s="168">
        <v>0</v>
      </c>
      <c r="F25" s="43" t="str">
        <f t="shared" si="1"/>
        <v>Weryfikacja bieżącego wiersza OK</v>
      </c>
    </row>
    <row r="26" spans="2:6" ht="15" thickBot="1">
      <c r="B26" s="119" t="s">
        <v>313</v>
      </c>
      <c r="C26" s="159" t="s">
        <v>86</v>
      </c>
      <c r="D26" s="171"/>
      <c r="E26" s="172">
        <v>0</v>
      </c>
      <c r="F26" s="43" t="str">
        <f t="shared" si="1"/>
        <v>Weryfikacja bieżącego wiersza OK</v>
      </c>
    </row>
    <row r="27" spans="2:6" ht="15" thickBot="1">
      <c r="B27" s="163" t="s">
        <v>314</v>
      </c>
      <c r="C27" s="164" t="s">
        <v>52</v>
      </c>
      <c r="D27" s="173">
        <v>0</v>
      </c>
      <c r="E27" s="174">
        <v>0</v>
      </c>
      <c r="F27" s="43" t="str">
        <f t="shared" si="1"/>
        <v>Weryfikacja bieżącego wiersza OK</v>
      </c>
    </row>
    <row r="29" spans="2:6">
      <c r="C29" s="38" t="s">
        <v>1758</v>
      </c>
      <c r="D29" s="38"/>
      <c r="E29" s="38"/>
    </row>
    <row r="30" spans="2:6">
      <c r="C30" s="38" t="s">
        <v>294</v>
      </c>
      <c r="D30" s="62" t="str">
        <f>IF(D7="","",IF(ROUND(SUM(D8:D11),2)=ROUND(D7,2),"OK","Błąd sumy częściowej"))</f>
        <v>OK</v>
      </c>
      <c r="E30" s="62" t="str">
        <f>IF(E7="","",IF(ROUND(SUM(E8:E11),2)=ROUND(E7,2),"OK","Błąd sumy częściowej"))</f>
        <v>OK</v>
      </c>
    </row>
    <row r="31" spans="2:6">
      <c r="C31" s="38" t="s">
        <v>299</v>
      </c>
      <c r="D31" s="62" t="str">
        <f>IF(D12="","",IF(ROUND(SUM(D13+D14+D15+D16+D18+D19),2)=ROUND(D12,2),"OK","Błąd sumy częściowej"))</f>
        <v>OK</v>
      </c>
      <c r="E31" s="62" t="str">
        <f>IF(E12="","",IF(ROUND(SUM(E13+E14+E15+E16+E18+E19),2)=ROUND(E12,2),"OK","Błąd sumy częściowej"))</f>
        <v>OK</v>
      </c>
    </row>
    <row r="32" spans="2:6">
      <c r="C32" s="38" t="s">
        <v>307</v>
      </c>
      <c r="D32" s="38"/>
      <c r="E32" s="62" t="str">
        <f>IF(E20="","",IF(ROUND(SUM(E21+E22+E23+E25+E26),2)=ROUND(E20,2),"OK","Błąd sumy częściowej"))</f>
        <v>OK</v>
      </c>
    </row>
    <row r="33" spans="3:5">
      <c r="C33" s="38" t="s">
        <v>314</v>
      </c>
      <c r="D33" s="62" t="str">
        <f>IF(D27="","",IF(ROUND(D7+D12,2)=ROUND(D27,2),"OK","Błąd sumy częściowej"))</f>
        <v>OK</v>
      </c>
      <c r="E33" s="62" t="str">
        <f>IF(E27="","",IF(ROUND(E7+E12+E20,2)=ROUND(E27,2),"OK","Błąd sumy częściowej"))</f>
        <v>OK</v>
      </c>
    </row>
    <row r="34" spans="3:5">
      <c r="C34" s="61" t="s">
        <v>1759</v>
      </c>
      <c r="D34" s="62" t="str">
        <f>IF(COUNTBLANK(F7:F27)=21,"",IF(AND(COUNTIF(F7:F27,"Weryfikacja bieżącego wiersza OK")=21,COUNTIF(D30:E33,"OK")=7),"Arkusz jest zwalidowany poprawnie","Arkusz jest niepoprawny"))</f>
        <v>Arkusz jest zwalidowany poprawnie</v>
      </c>
    </row>
  </sheetData>
  <sheetProtection algorithmName="SHA-512" hashValue="dg7zMLKLANNZEIPfiVW/Kzp08IPfPW0F6z57eYgytC2AgKmd3OrcZgmswWCSfhb3pXMz07ngCjTW3+SknZypoA==" saltValue="tvTs8jvfov0GzTNG/Qd1UQ==" spinCount="100000" sheet="1" objects="1" scenarios="1"/>
  <mergeCells count="3">
    <mergeCell ref="B4:C6"/>
    <mergeCell ref="D4:D5"/>
    <mergeCell ref="E4:E5"/>
  </mergeCells>
  <conditionalFormatting sqref="F7">
    <cfRule type="containsText" dxfId="396" priority="13" operator="containsText" text="Należy">
      <formula>NOT(ISERROR(SEARCH("Należy",F7)))</formula>
    </cfRule>
    <cfRule type="containsText" dxfId="395" priority="14" operator="containsText" text="Weryfikacja bieżącego wiersza OK">
      <formula>NOT(ISERROR(SEARCH("Weryfikacja bieżącego wiersza OK",F7)))</formula>
    </cfRule>
  </conditionalFormatting>
  <conditionalFormatting sqref="F8:F27">
    <cfRule type="containsText" dxfId="394" priority="11" operator="containsText" text="Należy">
      <formula>NOT(ISERROR(SEARCH("Należy",F8)))</formula>
    </cfRule>
    <cfRule type="containsText" dxfId="393" priority="12" operator="containsText" text="Weryfikacja bieżącego wiersza OK">
      <formula>NOT(ISERROR(SEARCH("Weryfikacja bieżącego wiersza OK",F8)))</formula>
    </cfRule>
  </conditionalFormatting>
  <conditionalFormatting sqref="D30:E30">
    <cfRule type="containsText" dxfId="392" priority="10" operator="containsText" text="OK">
      <formula>NOT(ISERROR(SEARCH("OK",D30)))</formula>
    </cfRule>
  </conditionalFormatting>
  <conditionalFormatting sqref="D31:E31">
    <cfRule type="containsText" dxfId="391" priority="9" operator="containsText" text="OK">
      <formula>NOT(ISERROR(SEARCH("OK",D31)))</formula>
    </cfRule>
  </conditionalFormatting>
  <conditionalFormatting sqref="E32">
    <cfRule type="containsText" dxfId="390" priority="8" operator="containsText" text="OK">
      <formula>NOT(ISERROR(SEARCH("OK",E32)))</formula>
    </cfRule>
  </conditionalFormatting>
  <conditionalFormatting sqref="D33">
    <cfRule type="containsText" dxfId="389" priority="7" operator="containsText" text="OK">
      <formula>NOT(ISERROR(SEARCH("OK",D33)))</formula>
    </cfRule>
  </conditionalFormatting>
  <conditionalFormatting sqref="E33">
    <cfRule type="containsText" dxfId="388" priority="6" operator="containsText" text="OK">
      <formula>NOT(ISERROR(SEARCH("OK",E33)))</formula>
    </cfRule>
  </conditionalFormatting>
  <conditionalFormatting sqref="D34">
    <cfRule type="containsText" dxfId="38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B1:J33"/>
  <sheetViews>
    <sheetView workbookViewId="0">
      <selection activeCell="D6" sqref="D6:H26"/>
    </sheetView>
  </sheetViews>
  <sheetFormatPr defaultColWidth="8.7265625" defaultRowHeight="14.5"/>
  <cols>
    <col min="1" max="1" width="8.7265625" style="43"/>
    <col min="2" max="2" width="14.81640625" style="43" customWidth="1"/>
    <col min="3" max="3" width="47.81640625" style="43" customWidth="1"/>
    <col min="4" max="8" width="14.54296875" style="43" customWidth="1"/>
    <col min="9" max="9" width="48.7265625" style="43" customWidth="1"/>
    <col min="10" max="10" width="9.81640625" style="43" bestFit="1" customWidth="1"/>
    <col min="11" max="16384" width="8.7265625" style="43"/>
  </cols>
  <sheetData>
    <row r="1" spans="2:10">
      <c r="B1" s="39" t="s">
        <v>938</v>
      </c>
    </row>
    <row r="2" spans="2:10">
      <c r="B2" s="175" t="s">
        <v>1501</v>
      </c>
      <c r="C2" s="61"/>
      <c r="D2" s="176"/>
      <c r="E2" s="176"/>
      <c r="F2" s="176"/>
      <c r="G2" s="138"/>
      <c r="H2" s="61"/>
    </row>
    <row r="3" spans="2:10" ht="15" thickBot="1">
      <c r="B3" s="61"/>
      <c r="C3" s="177"/>
      <c r="D3" s="176"/>
      <c r="E3" s="176"/>
      <c r="F3" s="176"/>
      <c r="G3" s="138"/>
      <c r="H3" s="61"/>
    </row>
    <row r="4" spans="2:10" ht="58.5" thickBot="1">
      <c r="B4" s="1123"/>
      <c r="C4" s="1124"/>
      <c r="D4" s="178" t="s">
        <v>85</v>
      </c>
      <c r="E4" s="179" t="s">
        <v>825</v>
      </c>
      <c r="F4" s="178" t="s">
        <v>826</v>
      </c>
      <c r="G4" s="178" t="s">
        <v>88</v>
      </c>
      <c r="H4" s="178" t="s">
        <v>12</v>
      </c>
    </row>
    <row r="5" spans="2:10" ht="15" thickBot="1">
      <c r="B5" s="1125"/>
      <c r="C5" s="1126"/>
      <c r="D5" s="180" t="s">
        <v>777</v>
      </c>
      <c r="E5" s="181" t="s">
        <v>778</v>
      </c>
      <c r="F5" s="180" t="s">
        <v>779</v>
      </c>
      <c r="G5" s="181" t="s">
        <v>780</v>
      </c>
      <c r="H5" s="180" t="s">
        <v>781</v>
      </c>
    </row>
    <row r="6" spans="2:10">
      <c r="B6" s="91" t="s">
        <v>315</v>
      </c>
      <c r="C6" s="158" t="s">
        <v>15</v>
      </c>
      <c r="D6" s="183">
        <v>0</v>
      </c>
      <c r="E6" s="184">
        <v>0</v>
      </c>
      <c r="F6" s="183">
        <v>0</v>
      </c>
      <c r="G6" s="184">
        <v>0</v>
      </c>
      <c r="H6" s="183">
        <v>0</v>
      </c>
      <c r="I6" s="43" t="str">
        <f>IF(COUNTBLANK(D6:H6)=5,"",IF(AND(COUNTBLANK(D6:H6)=0,COUNT(D6:H6)=5), "Weryfikacja bieżącego wiersza OK", "Należy wypełnić wszystkie pola w bieżącym wierszu"))</f>
        <v>Weryfikacja bieżącego wiersza OK</v>
      </c>
      <c r="J6" s="62"/>
    </row>
    <row r="7" spans="2:10">
      <c r="B7" s="95" t="s">
        <v>316</v>
      </c>
      <c r="C7" s="159" t="s">
        <v>840</v>
      </c>
      <c r="D7" s="185">
        <v>0</v>
      </c>
      <c r="E7" s="186">
        <v>0</v>
      </c>
      <c r="F7" s="185">
        <v>0</v>
      </c>
      <c r="G7" s="186">
        <v>0</v>
      </c>
      <c r="H7" s="185">
        <v>0</v>
      </c>
      <c r="I7" s="43" t="str">
        <f t="shared" ref="I7:I18" si="0">IF(COUNTBLANK(D7:H7)=5,"",IF(AND(COUNTBLANK(D7:H7)=0,COUNT(D7:H7)=5), "Weryfikacja bieżącego wiersza OK", "Należy wypełnić wszystkie pola w bieżącym wierszu"))</f>
        <v>Weryfikacja bieżącego wiersza OK</v>
      </c>
      <c r="J7" s="62"/>
    </row>
    <row r="8" spans="2:10">
      <c r="B8" s="95" t="s">
        <v>317</v>
      </c>
      <c r="C8" s="159" t="s">
        <v>233</v>
      </c>
      <c r="D8" s="185">
        <v>0</v>
      </c>
      <c r="E8" s="186">
        <v>0</v>
      </c>
      <c r="F8" s="185">
        <v>0</v>
      </c>
      <c r="G8" s="186">
        <v>0</v>
      </c>
      <c r="H8" s="185">
        <v>0</v>
      </c>
      <c r="I8" s="43" t="str">
        <f t="shared" si="0"/>
        <v>Weryfikacja bieżącego wiersza OK</v>
      </c>
      <c r="J8" s="62"/>
    </row>
    <row r="9" spans="2:10">
      <c r="B9" s="95" t="s">
        <v>318</v>
      </c>
      <c r="C9" s="159" t="s">
        <v>48</v>
      </c>
      <c r="D9" s="185">
        <v>0</v>
      </c>
      <c r="E9" s="186">
        <v>0</v>
      </c>
      <c r="F9" s="185">
        <v>0</v>
      </c>
      <c r="G9" s="186">
        <v>0</v>
      </c>
      <c r="H9" s="185">
        <v>0</v>
      </c>
      <c r="I9" s="43" t="str">
        <f t="shared" si="0"/>
        <v>Weryfikacja bieżącego wiersza OK</v>
      </c>
      <c r="J9" s="62"/>
    </row>
    <row r="10" spans="2:10">
      <c r="B10" s="95" t="s">
        <v>319</v>
      </c>
      <c r="C10" s="159" t="s">
        <v>86</v>
      </c>
      <c r="D10" s="185">
        <v>0</v>
      </c>
      <c r="E10" s="186">
        <v>0</v>
      </c>
      <c r="F10" s="185">
        <v>0</v>
      </c>
      <c r="G10" s="186">
        <v>0</v>
      </c>
      <c r="H10" s="185">
        <v>0</v>
      </c>
      <c r="I10" s="43" t="str">
        <f t="shared" si="0"/>
        <v>Weryfikacja bieżącego wiersza OK</v>
      </c>
      <c r="J10" s="62"/>
    </row>
    <row r="11" spans="2:10">
      <c r="B11" s="95" t="s">
        <v>320</v>
      </c>
      <c r="C11" s="160" t="s">
        <v>33</v>
      </c>
      <c r="D11" s="187">
        <v>0</v>
      </c>
      <c r="E11" s="188">
        <v>0</v>
      </c>
      <c r="F11" s="187">
        <v>0</v>
      </c>
      <c r="G11" s="188">
        <v>0</v>
      </c>
      <c r="H11" s="187">
        <v>0</v>
      </c>
      <c r="I11" s="43" t="str">
        <f t="shared" si="0"/>
        <v>Weryfikacja bieżącego wiersza OK</v>
      </c>
      <c r="J11" s="62"/>
    </row>
    <row r="12" spans="2:10">
      <c r="B12" s="95" t="s">
        <v>321</v>
      </c>
      <c r="C12" s="159" t="s">
        <v>53</v>
      </c>
      <c r="D12" s="185">
        <v>0</v>
      </c>
      <c r="E12" s="186">
        <v>0</v>
      </c>
      <c r="F12" s="185">
        <v>0</v>
      </c>
      <c r="G12" s="186">
        <v>0</v>
      </c>
      <c r="H12" s="185">
        <v>0</v>
      </c>
      <c r="I12" s="43" t="str">
        <f t="shared" si="0"/>
        <v>Weryfikacja bieżącego wiersza OK</v>
      </c>
      <c r="J12" s="62"/>
    </row>
    <row r="13" spans="2:10">
      <c r="B13" s="95" t="s">
        <v>322</v>
      </c>
      <c r="C13" s="159" t="s">
        <v>54</v>
      </c>
      <c r="D13" s="185">
        <v>0</v>
      </c>
      <c r="E13" s="186">
        <v>0</v>
      </c>
      <c r="F13" s="185">
        <v>0</v>
      </c>
      <c r="G13" s="186">
        <v>0</v>
      </c>
      <c r="H13" s="185">
        <v>0</v>
      </c>
      <c r="I13" s="43" t="str">
        <f t="shared" si="0"/>
        <v>Weryfikacja bieżącego wiersza OK</v>
      </c>
      <c r="J13" s="62"/>
    </row>
    <row r="14" spans="2:10">
      <c r="B14" s="95" t="s">
        <v>323</v>
      </c>
      <c r="C14" s="159" t="s">
        <v>840</v>
      </c>
      <c r="D14" s="185">
        <v>0</v>
      </c>
      <c r="E14" s="186">
        <v>0</v>
      </c>
      <c r="F14" s="185">
        <v>0</v>
      </c>
      <c r="G14" s="186">
        <v>0</v>
      </c>
      <c r="H14" s="185">
        <v>0</v>
      </c>
      <c r="I14" s="43" t="str">
        <f t="shared" si="0"/>
        <v>Weryfikacja bieżącego wiersza OK</v>
      </c>
      <c r="J14" s="62"/>
    </row>
    <row r="15" spans="2:10">
      <c r="B15" s="95" t="s">
        <v>324</v>
      </c>
      <c r="C15" s="159" t="s">
        <v>233</v>
      </c>
      <c r="D15" s="185">
        <v>0</v>
      </c>
      <c r="E15" s="186">
        <v>0</v>
      </c>
      <c r="F15" s="185">
        <v>0</v>
      </c>
      <c r="G15" s="186">
        <v>0</v>
      </c>
      <c r="H15" s="185">
        <v>0</v>
      </c>
      <c r="I15" s="43" t="str">
        <f t="shared" si="0"/>
        <v>Weryfikacja bieżącego wiersza OK</v>
      </c>
      <c r="J15" s="62"/>
    </row>
    <row r="16" spans="2:10">
      <c r="B16" s="95" t="s">
        <v>325</v>
      </c>
      <c r="C16" s="161" t="s">
        <v>234</v>
      </c>
      <c r="D16" s="185">
        <v>0</v>
      </c>
      <c r="E16" s="186">
        <v>0</v>
      </c>
      <c r="F16" s="185">
        <v>0</v>
      </c>
      <c r="G16" s="186">
        <v>0</v>
      </c>
      <c r="H16" s="185">
        <v>0</v>
      </c>
      <c r="I16" s="43" t="str">
        <f t="shared" si="0"/>
        <v>Weryfikacja bieżącego wiersza OK</v>
      </c>
      <c r="J16" s="62"/>
    </row>
    <row r="17" spans="2:10">
      <c r="B17" s="95" t="s">
        <v>326</v>
      </c>
      <c r="C17" s="159" t="s">
        <v>48</v>
      </c>
      <c r="D17" s="185">
        <v>0</v>
      </c>
      <c r="E17" s="186">
        <v>0</v>
      </c>
      <c r="F17" s="185">
        <v>0</v>
      </c>
      <c r="G17" s="186">
        <v>0</v>
      </c>
      <c r="H17" s="185">
        <v>0</v>
      </c>
      <c r="I17" s="43" t="str">
        <f t="shared" si="0"/>
        <v>Weryfikacja bieżącego wiersza OK</v>
      </c>
      <c r="J17" s="62"/>
    </row>
    <row r="18" spans="2:10">
      <c r="B18" s="95" t="s">
        <v>327</v>
      </c>
      <c r="C18" s="159" t="s">
        <v>86</v>
      </c>
      <c r="D18" s="185">
        <v>0</v>
      </c>
      <c r="E18" s="186">
        <v>0</v>
      </c>
      <c r="F18" s="185">
        <v>0</v>
      </c>
      <c r="G18" s="186">
        <v>0</v>
      </c>
      <c r="H18" s="185">
        <v>0</v>
      </c>
      <c r="I18" s="43" t="str">
        <f t="shared" si="0"/>
        <v>Weryfikacja bieżącego wiersza OK</v>
      </c>
      <c r="J18" s="62"/>
    </row>
    <row r="19" spans="2:10">
      <c r="B19" s="95" t="s">
        <v>328</v>
      </c>
      <c r="C19" s="77" t="s">
        <v>36</v>
      </c>
      <c r="D19" s="170"/>
      <c r="E19" s="188">
        <v>0</v>
      </c>
      <c r="F19" s="187">
        <v>0</v>
      </c>
      <c r="G19" s="188">
        <v>0</v>
      </c>
      <c r="H19" s="187">
        <v>0</v>
      </c>
      <c r="I19" s="43" t="str">
        <f>IF(COUNTBLANK(E19:H19)=4,"",IF(AND(COUNTBLANK(E19:H19)=0,COUNT(E19:H19)=4), "Weryfikacja bieżącego wiersza OK", "Należy wypełnić wszystkie pola w bieżącym wierszu"))</f>
        <v>Weryfikacja bieżącego wiersza OK</v>
      </c>
      <c r="J19" s="62"/>
    </row>
    <row r="20" spans="2:10">
      <c r="B20" s="95" t="s">
        <v>329</v>
      </c>
      <c r="C20" s="159" t="s">
        <v>840</v>
      </c>
      <c r="D20" s="170"/>
      <c r="E20" s="186">
        <v>0</v>
      </c>
      <c r="F20" s="185">
        <v>0</v>
      </c>
      <c r="G20" s="186">
        <v>0</v>
      </c>
      <c r="H20" s="185">
        <v>0</v>
      </c>
      <c r="I20" s="43" t="str">
        <f t="shared" ref="I20:I26" si="1">IF(COUNTBLANK(E20:H20)=4,"",IF(AND(COUNTBLANK(E20:H20)=0,COUNT(E20:H20)=4), "Weryfikacja bieżącego wiersza OK", "Należy wypełnić wszystkie pola w bieżącym wierszu"))</f>
        <v>Weryfikacja bieżącego wiersza OK</v>
      </c>
      <c r="J20" s="62"/>
    </row>
    <row r="21" spans="2:10">
      <c r="B21" s="95" t="s">
        <v>330</v>
      </c>
      <c r="C21" s="159" t="s">
        <v>54</v>
      </c>
      <c r="D21" s="170"/>
      <c r="E21" s="186">
        <v>0</v>
      </c>
      <c r="F21" s="185">
        <v>0</v>
      </c>
      <c r="G21" s="186">
        <v>0</v>
      </c>
      <c r="H21" s="185">
        <v>0</v>
      </c>
      <c r="I21" s="43" t="str">
        <f t="shared" si="1"/>
        <v>Weryfikacja bieżącego wiersza OK</v>
      </c>
      <c r="J21" s="62"/>
    </row>
    <row r="22" spans="2:10">
      <c r="B22" s="95" t="s">
        <v>331</v>
      </c>
      <c r="C22" s="159" t="s">
        <v>233</v>
      </c>
      <c r="D22" s="170"/>
      <c r="E22" s="186">
        <v>0</v>
      </c>
      <c r="F22" s="185">
        <v>0</v>
      </c>
      <c r="G22" s="186">
        <v>0</v>
      </c>
      <c r="H22" s="185">
        <v>0</v>
      </c>
      <c r="I22" s="43" t="str">
        <f t="shared" si="1"/>
        <v>Weryfikacja bieżącego wiersza OK</v>
      </c>
      <c r="J22" s="62"/>
    </row>
    <row r="23" spans="2:10">
      <c r="B23" s="95" t="s">
        <v>332</v>
      </c>
      <c r="C23" s="161" t="s">
        <v>234</v>
      </c>
      <c r="D23" s="170"/>
      <c r="E23" s="186">
        <v>0</v>
      </c>
      <c r="F23" s="185">
        <v>0</v>
      </c>
      <c r="G23" s="186">
        <v>0</v>
      </c>
      <c r="H23" s="185">
        <v>0</v>
      </c>
      <c r="I23" s="43" t="str">
        <f t="shared" si="1"/>
        <v>Weryfikacja bieżącego wiersza OK</v>
      </c>
      <c r="J23" s="62"/>
    </row>
    <row r="24" spans="2:10">
      <c r="B24" s="95" t="s">
        <v>333</v>
      </c>
      <c r="C24" s="159" t="s">
        <v>48</v>
      </c>
      <c r="D24" s="170"/>
      <c r="E24" s="186">
        <v>0</v>
      </c>
      <c r="F24" s="185">
        <v>0</v>
      </c>
      <c r="G24" s="186">
        <v>0</v>
      </c>
      <c r="H24" s="185">
        <v>0</v>
      </c>
      <c r="I24" s="43" t="str">
        <f t="shared" si="1"/>
        <v>Weryfikacja bieżącego wiersza OK</v>
      </c>
      <c r="J24" s="62"/>
    </row>
    <row r="25" spans="2:10" ht="15" thickBot="1">
      <c r="B25" s="119" t="s">
        <v>334</v>
      </c>
      <c r="C25" s="159" t="s">
        <v>86</v>
      </c>
      <c r="D25" s="171"/>
      <c r="E25" s="189">
        <v>0</v>
      </c>
      <c r="F25" s="190">
        <v>0</v>
      </c>
      <c r="G25" s="189">
        <v>0</v>
      </c>
      <c r="H25" s="190">
        <v>0</v>
      </c>
      <c r="I25" s="43" t="str">
        <f t="shared" si="1"/>
        <v>Weryfikacja bieżącego wiersza OK</v>
      </c>
      <c r="J25" s="62"/>
    </row>
    <row r="26" spans="2:10" ht="15" thickBot="1">
      <c r="B26" s="163" t="s">
        <v>335</v>
      </c>
      <c r="C26" s="182" t="s">
        <v>52</v>
      </c>
      <c r="D26" s="191">
        <v>0</v>
      </c>
      <c r="E26" s="192">
        <v>0</v>
      </c>
      <c r="F26" s="191">
        <v>0</v>
      </c>
      <c r="G26" s="192">
        <v>0</v>
      </c>
      <c r="H26" s="191">
        <v>0</v>
      </c>
      <c r="I26" s="43" t="str">
        <f t="shared" si="1"/>
        <v>Weryfikacja bieżącego wiersza OK</v>
      </c>
      <c r="J26" s="62"/>
    </row>
    <row r="28" spans="2:10">
      <c r="C28" s="38" t="s">
        <v>1758</v>
      </c>
      <c r="D28" s="38"/>
      <c r="E28" s="38"/>
      <c r="F28" s="38"/>
      <c r="G28" s="38"/>
      <c r="H28" s="38"/>
    </row>
    <row r="29" spans="2:10">
      <c r="C29" s="38" t="s">
        <v>315</v>
      </c>
      <c r="D29" s="62" t="str">
        <f>IF(D6="","",IF(ROUND(SUM(D7:D10),2)=ROUND(D6,2),"OK","Błąd sumy częściowej"))</f>
        <v>OK</v>
      </c>
      <c r="E29" s="62" t="str">
        <f t="shared" ref="E29:H29" si="2">IF(E6="","",IF(ROUND(SUM(E7:E10),2)=ROUND(E6,2),"OK","Błąd sumy częściowej"))</f>
        <v>OK</v>
      </c>
      <c r="F29" s="62" t="str">
        <f t="shared" si="2"/>
        <v>OK</v>
      </c>
      <c r="G29" s="62" t="str">
        <f t="shared" si="2"/>
        <v>OK</v>
      </c>
      <c r="H29" s="62" t="str">
        <f t="shared" si="2"/>
        <v>OK</v>
      </c>
    </row>
    <row r="30" spans="2:10">
      <c r="C30" s="38" t="s">
        <v>320</v>
      </c>
      <c r="D30" s="62" t="str">
        <f>IF(D11="","",IF(ROUND(SUM(D12+D13+D14+D15+D17+D18),2)=ROUND(D11,2),"OK","Błąd sumy częściowej"))</f>
        <v>OK</v>
      </c>
      <c r="E30" s="62" t="str">
        <f t="shared" ref="E30:H30" si="3">IF(E11="","",IF(ROUND(SUM(E12+E13+E14+E15+E17+E18),2)=ROUND(E11,2),"OK","Błąd sumy częściowej"))</f>
        <v>OK</v>
      </c>
      <c r="F30" s="62" t="str">
        <f t="shared" si="3"/>
        <v>OK</v>
      </c>
      <c r="G30" s="62" t="str">
        <f t="shared" si="3"/>
        <v>OK</v>
      </c>
      <c r="H30" s="62" t="str">
        <f t="shared" si="3"/>
        <v>OK</v>
      </c>
    </row>
    <row r="31" spans="2:10">
      <c r="C31" s="38" t="s">
        <v>328</v>
      </c>
      <c r="D31" s="38"/>
      <c r="E31" s="62" t="str">
        <f>IF(E19="","",IF(ROUND(SUM(E20+E21+E22+E24+E25),2)=ROUND(E19,2),"OK","Błąd sumy częściowej"))</f>
        <v>OK</v>
      </c>
      <c r="F31" s="62" t="str">
        <f t="shared" ref="F31:H31" si="4">IF(F19="","",IF(ROUND(SUM(F20+F21+F22+F24+F25),2)=ROUND(F19,2),"OK","Błąd sumy częściowej"))</f>
        <v>OK</v>
      </c>
      <c r="G31" s="62" t="str">
        <f t="shared" si="4"/>
        <v>OK</v>
      </c>
      <c r="H31" s="62" t="str">
        <f t="shared" si="4"/>
        <v>OK</v>
      </c>
    </row>
    <row r="32" spans="2:10">
      <c r="C32" s="38" t="s">
        <v>335</v>
      </c>
      <c r="D32" s="62" t="str">
        <f>IF(D26="","",IF(ROUND(D6+D11,2)=ROUND(D26,2),"OK","Błąd sumy częściowej"))</f>
        <v>OK</v>
      </c>
      <c r="E32" s="62" t="str">
        <f>IF(E26="","",IF(ROUND(E6+E11+E19,2)=ROUND(E26,2),"OK","Błąd sumy częściowej"))</f>
        <v>OK</v>
      </c>
      <c r="F32" s="62" t="str">
        <f t="shared" ref="F32:H32" si="5">IF(F26="","",IF(ROUND(F6+F11+F19,2)=ROUND(F26,2),"OK","Błąd sumy częściowej"))</f>
        <v>OK</v>
      </c>
      <c r="G32" s="62" t="str">
        <f t="shared" si="5"/>
        <v>OK</v>
      </c>
      <c r="H32" s="62" t="str">
        <f t="shared" si="5"/>
        <v>OK</v>
      </c>
    </row>
    <row r="33" spans="3:4">
      <c r="C33" s="61" t="s">
        <v>1759</v>
      </c>
      <c r="D33" s="62" t="str">
        <f>IF(COUNTBLANK(I6:I26)=21,"",IF(AND(COUNTIF(I6:I26,"Weryfikacja bieżącego wiersza OK")=21,COUNTIF(D29:H32,"OK")=19),"Arkusz jest zwalidowany poprawnie","Arkusz jest niepoprawny"))</f>
        <v>Arkusz jest zwalidowany poprawnie</v>
      </c>
    </row>
  </sheetData>
  <sheetProtection algorithmName="SHA-512" hashValue="CE2b9HwYORSi6Ut+vLN1NMtMJ/wpHm0P/NGb03OJ4kwDnP4sYgTYTIpw6e6lZZed1M6iKJE2C6hfzJDlTrxfAw==" saltValue="Cx40OKeBMPxT5rRDBHbM8g==" spinCount="100000" sheet="1" objects="1" scenarios="1"/>
  <mergeCells count="1">
    <mergeCell ref="B4:C5"/>
  </mergeCells>
  <conditionalFormatting sqref="I6:I26">
    <cfRule type="containsText" dxfId="386" priority="10" operator="containsText" text="Należy">
      <formula>NOT(ISERROR(SEARCH("Należy",I6)))</formula>
    </cfRule>
    <cfRule type="containsText" dxfId="385" priority="11" operator="containsText" text="Weryfikacja bieżącego wiersza OK">
      <formula>NOT(ISERROR(SEARCH("Weryfikacja bieżącego wiersza OK",I6)))</formula>
    </cfRule>
  </conditionalFormatting>
  <conditionalFormatting sqref="D29:H29">
    <cfRule type="containsText" dxfId="384" priority="9" operator="containsText" text="OK">
      <formula>NOT(ISERROR(SEARCH("OK",D29)))</formula>
    </cfRule>
  </conditionalFormatting>
  <conditionalFormatting sqref="D30:H30">
    <cfRule type="containsText" dxfId="383" priority="8" operator="containsText" text="OK">
      <formula>NOT(ISERROR(SEARCH("OK",D30)))</formula>
    </cfRule>
  </conditionalFormatting>
  <conditionalFormatting sqref="E31:H31">
    <cfRule type="containsText" dxfId="382" priority="7" operator="containsText" text="OK">
      <formula>NOT(ISERROR(SEARCH("OK",E31)))</formula>
    </cfRule>
  </conditionalFormatting>
  <conditionalFormatting sqref="D32">
    <cfRule type="containsText" dxfId="381" priority="6" operator="containsText" text="OK">
      <formula>NOT(ISERROR(SEARCH("OK",D32)))</formula>
    </cfRule>
  </conditionalFormatting>
  <conditionalFormatting sqref="E32:H32">
    <cfRule type="containsText" dxfId="380" priority="5" operator="containsText" text="OK">
      <formula>NOT(ISERROR(SEARCH("OK",E32)))</formula>
    </cfRule>
  </conditionalFormatting>
  <conditionalFormatting sqref="J6:J26">
    <cfRule type="containsText" dxfId="379" priority="4" operator="containsText" text="OK">
      <formula>NOT(ISERROR(SEARCH("OK",J6)))</formula>
    </cfRule>
  </conditionalFormatting>
  <conditionalFormatting sqref="D33">
    <cfRule type="containsText" dxfId="378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A Q F A A B Q S w M E F A A C A A g A E U d q V 0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A R R 2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U d q V x X r E I j 8 A Q A A e w U A A B M A H A B G b 3 J t d W x h c y 9 T Z W N 0 a W 9 u M S 5 t I K I Y A C i g F A A A A A A A A A A A A A A A A A A A A A A A A A A A A N V U z Y 7 a M B C + I / E O l n s J U o Q S t u X Q V Q 9 b f l Q K h V U o W m n r y j J k E F Y S G 9 n O h q T a y 7 5 F n 6 O n P W 9 5 r 9 p Q Q W m F 1 P a 2 u d g a j 2 a + P 0 X D w n A p 0 H R / h p f 1 W r 2 m V 0 x B j H q m T D i Y k g 6 H w Q V 6 g 1 I w 9 R q y 3 / Z R P X 2 L t w / S F n u b B a T N G 6 m S u Z S J 1 + c p N D t S G B B G e 7 j z m s w 0 K E 1 i N l e S k S 7 o x M g 1 m a 4 V K 0 o U S 1 Q p O e c g u H 1 7 G 9 H b k F 4 J l v K K o S r j T J Q o 1 8 Z 1 S q Q T m Z D + J P o w G 1 1 F t z 0 y n t z 0 6 P V o M B y Q F d P b B 0 a C N t m k e k O D N q 3 o U q q M G Z Z x 2 g p a F 2 F o i 3 d z R h y V p u 3 K c M N H I k 9 T H x m V Q 8 P f M 3 u B r 1 U F S 5 4 a J Q s m J C q 4 R V 8 B t k w / s r n l N o X U S h X J Q n s H G X w E b L F C 3 q c h F / F n 2 4 q 7 d o a A e M w y w I 3 j 8 J n O B f / + 1 U i U y D T P R H m c G 0 E m 7 6 C z K 2 v v L A 7 / C + 5 a W t h H 2 C 1 z 5 z s e x y D c b W A g w / e N e o 2 L 8 x v P O d x 6 5 g 4 H w S u i r V y C 0 d l w 3 H d O t 2 g 7 f N l u O b 8 3 z 9 / v n b t / + v 4 v f r v 0 0 / N O 7 5 G N Q R u I 3 0 s u v J M / g I W y 4 3 f v n 8 T m W M Y n d e y 7 E Q 5 s c w R L M 8 k N q K M y k a w K v k N a I q t w Z s N 0 m s a j U r 3 N m o l 4 d 9 / L 9 a s R v + 9 E B z Q / b 8 3 Q K v Q / b v 8 N x k M Q 9 p t c F F z G G i e W n N l 5 + Q N Q S w E C L Q A U A A I A C A A R R 2 p X R 4 Y 0 H 6 Y A A A D 4 A A A A E g A A A A A A A A A A A A A A A A A A A A A A Q 2 9 u Z m l n L 1 B h Y 2 t h Z 2 U u e G 1 s U E s B A i 0 A F A A C A A g A E U d q V w / K 6 a u k A A A A 6 Q A A A B M A A A A A A A A A A A A A A A A A 8 g A A A F t D b 2 5 0 Z W 5 0 X 1 R 5 c G V z X S 5 4 b W x Q S w E C L Q A U A A I A C A A R R 2 p X F e s Q i P w B A A B 7 B Q A A E w A A A A A A A A A A A A A A A A D j A Q A A R m 9 y b X V s Y X M v U 2 V j d G l v b j E u b V B L B Q Y A A A A A A w A D A M I A A A A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X F w A A A A A A A L U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F d H l r a W V 0 e V 9 L S z A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X R 5 a 2 l l d H k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V 0 e W t p Z X R 5 L 8 W 5 c s O z Z M W C b y 5 7 T m F t Z S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m F t Z S Z x d W 9 0 O 1 0 i I C 8 + P E V u d H J 5 I F R 5 c G U 9 I k Z p b G x D b 2 x 1 b W 5 U e X B l c y I g V m F s d W U 9 I n N C Z z 0 9 I i A v P j x F b n R y e S B U e X B l P S J G a W x s T G F z d F V w Z G F 0 Z W Q i I F Z h b H V l P S J k M j A y M y 0 x M S 0 w O V Q x N D o y N j o x N S 4 0 N z E 2 N D g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Y 4 N C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F y a 3 V z e j E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V 0 e W t p Z X R 5 X 0 t L M D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5 a 2 l l d H l f S 0 s w M y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H l r a W V 0 e V 9 L S z A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5 a 2 l l d H l f S 0 s w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x M S 0 w O V Q x N D o z M D o x N i 4 w N j U 0 M z g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F d H l r a W V 0 e V 9 L S z A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e W t p Z X R 5 X 0 t L M D I v U H J 6 Z W Z p b H R y b 3 d h b m 8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R 5 a 2 l l d H l f S 0 s w M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L M D N f M D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F d H l r a W V 0 e V 9 L S z A y L 8 W 5 c s O z Z M W C b y 5 7 T m F t Z S w w f S Z x d W 9 0 O y w m c X V v d D t L Z X l D b 2 x 1 b W 5 D b 3 V u d C Z x d W 9 0 O z o x f V 0 s J n F 1 b 3 Q 7 Y 2 9 s d W 1 u S W R l b n R p d G l l c y Z x d W 9 0 O z p b J n F 1 b 3 Q 7 U 2 V j d G l v b j E v R X R 5 a 2 l l d H l f S 0 s w M y / F u X L D s 2 T F g m 8 u e 0 5 h b W U s M H 0 m c X V v d D s s J n F 1 b 3 Q 7 U 2 V j d G l v b j E v R X R 5 a 2 l l d H l f S 0 s w M i / F u X L D s 2 T F g m 8 u e 0 5 h b W U s M H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X R 5 a 2 l l d H l f S 0 s w M y / F u X L D s 2 T F g m 8 u e 0 5 h b W U s M H 0 m c X V v d D s s J n F 1 b 3 Q 7 U 2 V j d G l v b j E v R X R 5 a 2 l l d H l f S 0 s w M i / F u X L D s 2 T F g m 8 u e 0 5 h b W U s M H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X R 5 a 2 l l d H l f S 0 s w M i / F u X L D s 2 T F g m 8 u e 0 5 h b W U s M H 0 m c X V v d D s s J n F 1 b 3 Q 7 S 2 V 5 Q 2 9 s d W 1 u Q 2 9 1 b n Q m c X V v d D s 6 M X 1 d f S I g L z 4 8 R W 5 0 c n k g V H l w Z T 0 i R m l s b F N 0 Y X R 1 c y I g V m F s d W U 9 I n N D b 2 1 w b G V 0 Z S I g L z 4 8 R W 5 0 c n k g V H l w Z T 0 i R m l s b E N v b H V t b k 5 h b W V z I i B W Y W x 1 Z T 0 i c 1 s m c X V v d D t O Y W 1 l J n F 1 b 3 Q 7 L C Z x d W 9 0 O 0 5 h b W U u M S Z x d W 9 0 O 1 0 i I C 8 + P E V u d H J 5 I F R 5 c G U 9 I k Z p b G x D b 2 x 1 b W 5 U e X B l c y I g V m F s d W U 9 I n N C Z 1 k 9 I i A v P j x F b n R y e S B U e X B l P S J G a W x s T G F z d F V w Z G F 0 Z W Q i I F Z h b H V l P S J k M j A y M y 0 x M S 0 w O V Q x N D o z N D o w M C 4 2 N j k 4 M z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g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F V F l L S U V U W S I g L z 4 8 L 1 N 0 Y W J s Z U V u d H J p Z X M + P C 9 J d G V t P j x J d G V t P j x J d G V t T G 9 j Y X R p b 2 4 + P E l 0 Z W 1 U e X B l P k Z v c m 1 1 b G E 8 L 0 l 0 Z W 1 U e X B l P j x J d G V t U G F 0 a D 5 T Z W N 0 a W 9 u M S 9 L S z A z X z A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L M D N f M D I v U m 9 6 d 2 l u a S V D N C U 5 O X R 5 J T I w Z W x l b W V u d C U y M E V 0 e W t p Z X R 5 X 0 t L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S z A z X z A y L 1 B y e m V m a W x 0 c m 9 3 Y W 5 v J T I w d 2 l l c n N 6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A 0 w 1 w u a 8 t T a O Z a 5 m g R 1 M 5 A A A A A A I A A A A A A A N m A A D A A A A A E A A A A P R H h q o y T p 9 W h 1 i Z V 9 a Y 2 m I A A A A A B I A A A K A A A A A Q A A A A X K D n p B a J / o f U w C G Y L d 2 S l F A A A A C v o T / Z E w L w F y 1 Z J 1 A j 3 e M R d T R V D 8 y U j d I U R h V c 1 4 7 W U r 7 S 5 y 1 y v 9 x P X D n k F 0 y z n r L B g a J 6 I B t 3 x g 0 9 z o k w q 8 d k X K u i p y g 7 c m 9 v O a R W 8 L 7 C g x Q A A A D v G Q S r C Y N a Z 8 X l v N x q q 6 r 9 H + A o b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Props1.xml><?xml version="1.0" encoding="utf-8"?>
<ds:datastoreItem xmlns:ds="http://schemas.openxmlformats.org/officeDocument/2006/customXml" ds:itemID="{8389AC8B-5512-4D75-BC42-5F48F1CF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29373-185A-4516-A781-EF92CFB21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2689A-9AFA-4114-B8EF-A9343ED2090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A13D802-E25B-4238-9A69-F81841E36878}">
  <ds:schemaRefs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58</vt:i4>
      </vt:variant>
      <vt:variant>
        <vt:lpstr>Nazwane zakresy</vt:lpstr>
      </vt:variant>
      <vt:variant>
        <vt:i4>6684</vt:i4>
      </vt:variant>
    </vt:vector>
  </HeadingPairs>
  <TitlesOfParts>
    <vt:vector size="6742" baseType="lpstr">
      <vt:lpstr>Reguły kontrolne</vt:lpstr>
      <vt:lpstr>ZESTAWIENIE FORMULARZY KK</vt:lpstr>
      <vt:lpstr>DO01</vt:lpstr>
      <vt:lpstr>BA01</vt:lpstr>
      <vt:lpstr>BP01A</vt:lpstr>
      <vt:lpstr>RZS01A</vt:lpstr>
      <vt:lpstr>PAF01</vt:lpstr>
      <vt:lpstr>PAF02</vt:lpstr>
      <vt:lpstr>PAF03</vt:lpstr>
      <vt:lpstr>PAF04</vt:lpstr>
      <vt:lpstr>AF01</vt:lpstr>
      <vt:lpstr>KPiPN01</vt:lpstr>
      <vt:lpstr>NTP01</vt:lpstr>
      <vt:lpstr>PW01</vt:lpstr>
      <vt:lpstr>PW02</vt:lpstr>
      <vt:lpstr>KPiPN02</vt:lpstr>
      <vt:lpstr>UWAF01</vt:lpstr>
      <vt:lpstr>UWAF02</vt:lpstr>
      <vt:lpstr>AT01</vt:lpstr>
      <vt:lpstr>AT02</vt:lpstr>
      <vt:lpstr>ZF01</vt:lpstr>
      <vt:lpstr>ZF02</vt:lpstr>
      <vt:lpstr>ZF03</vt:lpstr>
      <vt:lpstr>ZF04</vt:lpstr>
      <vt:lpstr>ZF05</vt:lpstr>
      <vt:lpstr>ZEPW01</vt:lpstr>
      <vt:lpstr>R01</vt:lpstr>
      <vt:lpstr>FS01A</vt:lpstr>
      <vt:lpstr>FS02A</vt:lpstr>
      <vt:lpstr>FS03</vt:lpstr>
      <vt:lpstr>FS04</vt:lpstr>
      <vt:lpstr>FS05</vt:lpstr>
      <vt:lpstr>FS06</vt:lpstr>
      <vt:lpstr>WGAF01</vt:lpstr>
      <vt:lpstr>WGAF02</vt:lpstr>
      <vt:lpstr>PO01</vt:lpstr>
      <vt:lpstr>KO01</vt:lpstr>
      <vt:lpstr>ZSAF01</vt:lpstr>
      <vt:lpstr>ZSZF01</vt:lpstr>
      <vt:lpstr>PKIPO01</vt:lpstr>
      <vt:lpstr>KP01</vt:lpstr>
      <vt:lpstr>KUO01</vt:lpstr>
      <vt:lpstr>KPiO01</vt:lpstr>
      <vt:lpstr>ZW01</vt:lpstr>
      <vt:lpstr>ZW02</vt:lpstr>
      <vt:lpstr>ZW03</vt:lpstr>
      <vt:lpstr>RNIZ01</vt:lpstr>
      <vt:lpstr>RNIZ02</vt:lpstr>
      <vt:lpstr>NTP02</vt:lpstr>
      <vt:lpstr>DBT01</vt:lpstr>
      <vt:lpstr>RPL01</vt:lpstr>
      <vt:lpstr>RPL02</vt:lpstr>
      <vt:lpstr>LBA01</vt:lpstr>
      <vt:lpstr>RO01</vt:lpstr>
      <vt:lpstr>FKI01</vt:lpstr>
      <vt:lpstr>FS07</vt:lpstr>
      <vt:lpstr>FS07A</vt:lpstr>
      <vt:lpstr>UPP01</vt:lpstr>
      <vt:lpstr>AF01.1._A</vt:lpstr>
      <vt:lpstr>AF01.1._B</vt:lpstr>
      <vt:lpstr>AF01.1._C</vt:lpstr>
      <vt:lpstr>AF01.1._D</vt:lpstr>
      <vt:lpstr>AF01.1._E</vt:lpstr>
      <vt:lpstr>AF01.2._A</vt:lpstr>
      <vt:lpstr>AF01.2._B</vt:lpstr>
      <vt:lpstr>AF01.2._C</vt:lpstr>
      <vt:lpstr>AF01.2._D</vt:lpstr>
      <vt:lpstr>AF01.2._E</vt:lpstr>
      <vt:lpstr>AF01.2.1._A</vt:lpstr>
      <vt:lpstr>AF01.2.1._B</vt:lpstr>
      <vt:lpstr>AF01.2.1._C</vt:lpstr>
      <vt:lpstr>AF01.2.1._D</vt:lpstr>
      <vt:lpstr>AF01.2.1._E</vt:lpstr>
      <vt:lpstr>AF01.2.2._A</vt:lpstr>
      <vt:lpstr>AF01.2.2._B</vt:lpstr>
      <vt:lpstr>AF01.2.2._C</vt:lpstr>
      <vt:lpstr>AF01.2.2._D</vt:lpstr>
      <vt:lpstr>AF01.2.2._E</vt:lpstr>
      <vt:lpstr>AF01.2.3._A</vt:lpstr>
      <vt:lpstr>AF01.2.3._B</vt:lpstr>
      <vt:lpstr>AF01.2.3._C</vt:lpstr>
      <vt:lpstr>AF01.2.3._D</vt:lpstr>
      <vt:lpstr>AF01.2.3._E</vt:lpstr>
      <vt:lpstr>AF01.2.4._A</vt:lpstr>
      <vt:lpstr>AF01.2.4._B</vt:lpstr>
      <vt:lpstr>AF01.2.4._C</vt:lpstr>
      <vt:lpstr>AF01.2.4._D</vt:lpstr>
      <vt:lpstr>AF01.2.4._E</vt:lpstr>
      <vt:lpstr>AF01.3._A</vt:lpstr>
      <vt:lpstr>AF01.3._B</vt:lpstr>
      <vt:lpstr>AF01.3._C</vt:lpstr>
      <vt:lpstr>AF01.3._D</vt:lpstr>
      <vt:lpstr>AF01.3._E</vt:lpstr>
      <vt:lpstr>AF01.3.1._A</vt:lpstr>
      <vt:lpstr>AF01.3.1._B</vt:lpstr>
      <vt:lpstr>AF01.3.1._C</vt:lpstr>
      <vt:lpstr>AF01.3.1._D</vt:lpstr>
      <vt:lpstr>AF01.3.1._E</vt:lpstr>
      <vt:lpstr>AF01.3.2._A</vt:lpstr>
      <vt:lpstr>AF01.3.2._B</vt:lpstr>
      <vt:lpstr>AF01.3.2._C</vt:lpstr>
      <vt:lpstr>AF01.3.2._D</vt:lpstr>
      <vt:lpstr>AF01.3.2._E</vt:lpstr>
      <vt:lpstr>AF01.3.3._A</vt:lpstr>
      <vt:lpstr>AF01.3.3._B</vt:lpstr>
      <vt:lpstr>AF01.3.3._C</vt:lpstr>
      <vt:lpstr>AF01.3.3._D</vt:lpstr>
      <vt:lpstr>AF01.3.3._E</vt:lpstr>
      <vt:lpstr>AF01.3.4._A</vt:lpstr>
      <vt:lpstr>AF01.3.4._B</vt:lpstr>
      <vt:lpstr>AF01.3.4._C</vt:lpstr>
      <vt:lpstr>AF01.3.4._D</vt:lpstr>
      <vt:lpstr>AF01.3.4._E</vt:lpstr>
      <vt:lpstr>AF01.3.4.1._A</vt:lpstr>
      <vt:lpstr>AF01.3.4.1._B</vt:lpstr>
      <vt:lpstr>AF01.3.4.1._C</vt:lpstr>
      <vt:lpstr>AF01.3.4.1._D</vt:lpstr>
      <vt:lpstr>AF01.3.4.1._E</vt:lpstr>
      <vt:lpstr>AF01.3.5._A</vt:lpstr>
      <vt:lpstr>AF01.3.5._B</vt:lpstr>
      <vt:lpstr>AF01.3.5._C</vt:lpstr>
      <vt:lpstr>AF01.3.5._D</vt:lpstr>
      <vt:lpstr>AF01.3.5._E</vt:lpstr>
      <vt:lpstr>AF01.3.6._A</vt:lpstr>
      <vt:lpstr>AF01.3.6._B</vt:lpstr>
      <vt:lpstr>AF01.3.6._C</vt:lpstr>
      <vt:lpstr>AF01.3.6._D</vt:lpstr>
      <vt:lpstr>AF01.3.6._E</vt:lpstr>
      <vt:lpstr>AF01.4._A</vt:lpstr>
      <vt:lpstr>AF01.4._B</vt:lpstr>
      <vt:lpstr>AF01.4._C</vt:lpstr>
      <vt:lpstr>AF01.4._D</vt:lpstr>
      <vt:lpstr>AF01.4._E</vt:lpstr>
      <vt:lpstr>AF01.4.1._A</vt:lpstr>
      <vt:lpstr>AF01.4.1._B</vt:lpstr>
      <vt:lpstr>AF01.4.1._C</vt:lpstr>
      <vt:lpstr>AF01.4.1._D</vt:lpstr>
      <vt:lpstr>AF01.4.1._E</vt:lpstr>
      <vt:lpstr>AF01.4.2._A</vt:lpstr>
      <vt:lpstr>AF01.4.2._B</vt:lpstr>
      <vt:lpstr>AF01.4.2._C</vt:lpstr>
      <vt:lpstr>AF01.4.2._D</vt:lpstr>
      <vt:lpstr>AF01.4.2._E</vt:lpstr>
      <vt:lpstr>AF01.4.3._A</vt:lpstr>
      <vt:lpstr>AF01.4.3._B</vt:lpstr>
      <vt:lpstr>AF01.4.3._C</vt:lpstr>
      <vt:lpstr>AF01.4.3._D</vt:lpstr>
      <vt:lpstr>AF01.4.3._E</vt:lpstr>
      <vt:lpstr>AF01.4.3.1._A</vt:lpstr>
      <vt:lpstr>AF01.4.3.1._B</vt:lpstr>
      <vt:lpstr>AF01.4.3.1._C</vt:lpstr>
      <vt:lpstr>AF01.4.3.1._D</vt:lpstr>
      <vt:lpstr>AF01.4.3.1._E</vt:lpstr>
      <vt:lpstr>AF01.4.4._A</vt:lpstr>
      <vt:lpstr>AF01.4.4._B</vt:lpstr>
      <vt:lpstr>AF01.4.4._C</vt:lpstr>
      <vt:lpstr>AF01.4.4._D</vt:lpstr>
      <vt:lpstr>AF01.4.4._E</vt:lpstr>
      <vt:lpstr>AF01.4.5._A</vt:lpstr>
      <vt:lpstr>AF01.4.5._B</vt:lpstr>
      <vt:lpstr>AF01.4.5._C</vt:lpstr>
      <vt:lpstr>AF01.4.5._D</vt:lpstr>
      <vt:lpstr>AF01.4.5._E</vt:lpstr>
      <vt:lpstr>AF01.5._A</vt:lpstr>
      <vt:lpstr>AF01.5._B</vt:lpstr>
      <vt:lpstr>AF01.5._C</vt:lpstr>
      <vt:lpstr>AF01.5._D</vt:lpstr>
      <vt:lpstr>AF01.5._E</vt:lpstr>
      <vt:lpstr>AT01.1._A</vt:lpstr>
      <vt:lpstr>AT01.1._B</vt:lpstr>
      <vt:lpstr>AT01.1.1._A</vt:lpstr>
      <vt:lpstr>AT01.1.1._B</vt:lpstr>
      <vt:lpstr>AT01.1.2._A</vt:lpstr>
      <vt:lpstr>AT01.1.2._B</vt:lpstr>
      <vt:lpstr>AT01.2._A</vt:lpstr>
      <vt:lpstr>AT01.2._B</vt:lpstr>
      <vt:lpstr>AT01.2.1._A</vt:lpstr>
      <vt:lpstr>AT01.2.1._B</vt:lpstr>
      <vt:lpstr>AT01.2.2._A</vt:lpstr>
      <vt:lpstr>AT01.2.2._B</vt:lpstr>
      <vt:lpstr>AT01.3._A</vt:lpstr>
      <vt:lpstr>AT01.3._B</vt:lpstr>
      <vt:lpstr>AT01.3.1._A</vt:lpstr>
      <vt:lpstr>AT01.3.1._B</vt:lpstr>
      <vt:lpstr>AT01.3.2._A</vt:lpstr>
      <vt:lpstr>AT01.3.2._B</vt:lpstr>
      <vt:lpstr>AT01.4._A</vt:lpstr>
      <vt:lpstr>AT01.4._B</vt:lpstr>
      <vt:lpstr>AT02.1._A</vt:lpstr>
      <vt:lpstr>AT02.1._B</vt:lpstr>
      <vt:lpstr>AT02.1.1._A</vt:lpstr>
      <vt:lpstr>AT02.1.1._B</vt:lpstr>
      <vt:lpstr>AT02.1.2._A</vt:lpstr>
      <vt:lpstr>AT02.1.2._B</vt:lpstr>
      <vt:lpstr>AT02.2._A</vt:lpstr>
      <vt:lpstr>AT02.2._B</vt:lpstr>
      <vt:lpstr>AT02.2.1._A</vt:lpstr>
      <vt:lpstr>AT02.2.1._B</vt:lpstr>
      <vt:lpstr>AT02.2.2._A</vt:lpstr>
      <vt:lpstr>AT02.2.2._B</vt:lpstr>
      <vt:lpstr>AT02.3._A</vt:lpstr>
      <vt:lpstr>AT02.3._B</vt:lpstr>
      <vt:lpstr>AT02.3.1._A</vt:lpstr>
      <vt:lpstr>AT02.3.1._B</vt:lpstr>
      <vt:lpstr>AT02.3.2._A</vt:lpstr>
      <vt:lpstr>AT02.3.2._B</vt:lpstr>
      <vt:lpstr>AT02.4._A</vt:lpstr>
      <vt:lpstr>AT02.4._B</vt:lpstr>
      <vt:lpstr>BA01.1._A</vt:lpstr>
      <vt:lpstr>BA01.1.1._A</vt:lpstr>
      <vt:lpstr>BA01.1.2._A</vt:lpstr>
      <vt:lpstr>BA01.1.3._A</vt:lpstr>
      <vt:lpstr>BA01.10._A</vt:lpstr>
      <vt:lpstr>BA01.11._A</vt:lpstr>
      <vt:lpstr>BA01.12._A</vt:lpstr>
      <vt:lpstr>BA01.2._A</vt:lpstr>
      <vt:lpstr>BA01.2.1._A</vt:lpstr>
      <vt:lpstr>BA01.2.2._A</vt:lpstr>
      <vt:lpstr>BA01.2.3._A</vt:lpstr>
      <vt:lpstr>BA01.2.4._A</vt:lpstr>
      <vt:lpstr>BA01.3._A</vt:lpstr>
      <vt:lpstr>BA01.3.1._A</vt:lpstr>
      <vt:lpstr>BA01.3.2._A</vt:lpstr>
      <vt:lpstr>BA01.3.3._A</vt:lpstr>
      <vt:lpstr>BA01.4._A</vt:lpstr>
      <vt:lpstr>BA01.4.1._A</vt:lpstr>
      <vt:lpstr>BA01.4.2._A</vt:lpstr>
      <vt:lpstr>BA01.5._A</vt:lpstr>
      <vt:lpstr>BA01.5.1._A</vt:lpstr>
      <vt:lpstr>BA01.5.2._A</vt:lpstr>
      <vt:lpstr>BA01.6._A</vt:lpstr>
      <vt:lpstr>BA01.7._A</vt:lpstr>
      <vt:lpstr>BA01.8._A</vt:lpstr>
      <vt:lpstr>BA01.9._A</vt:lpstr>
      <vt:lpstr>BA01.9.1._A</vt:lpstr>
      <vt:lpstr>BA01.9.2._A</vt:lpstr>
      <vt:lpstr>BP01A.1._A</vt:lpstr>
      <vt:lpstr>BP01A.1.1._A</vt:lpstr>
      <vt:lpstr>BP01A.1.1.1._A</vt:lpstr>
      <vt:lpstr>BP01A.1.1.2._A</vt:lpstr>
      <vt:lpstr>BP01A.1.1.3._A</vt:lpstr>
      <vt:lpstr>BP01A.1.2._A</vt:lpstr>
      <vt:lpstr>BP01A.1.2.1._A</vt:lpstr>
      <vt:lpstr>BP01A.1.2.2._A</vt:lpstr>
      <vt:lpstr>BP01A.1.2.3._A</vt:lpstr>
      <vt:lpstr>BP01A.10._A</vt:lpstr>
      <vt:lpstr>BP01A.10.1._A</vt:lpstr>
      <vt:lpstr>BP01A.10.2._A</vt:lpstr>
      <vt:lpstr>BP01A.11._A</vt:lpstr>
      <vt:lpstr>BP01A.12._A</vt:lpstr>
      <vt:lpstr>BP01A.13._A</vt:lpstr>
      <vt:lpstr>BP01A.2._A</vt:lpstr>
      <vt:lpstr>BP01A.2.1._A</vt:lpstr>
      <vt:lpstr>BP01A.2.2._A</vt:lpstr>
      <vt:lpstr>BP01A.2.3._A</vt:lpstr>
      <vt:lpstr>BP01A.3._A</vt:lpstr>
      <vt:lpstr>BP01A.3.1._A</vt:lpstr>
      <vt:lpstr>BP01A.3.2._A</vt:lpstr>
      <vt:lpstr>BP01A.4._A</vt:lpstr>
      <vt:lpstr>BP01A.5._A</vt:lpstr>
      <vt:lpstr>BP01A.5.1._A</vt:lpstr>
      <vt:lpstr>BP01A.5.2._A</vt:lpstr>
      <vt:lpstr>BP01A.5.3._A</vt:lpstr>
      <vt:lpstr>BP01A.5.4._A</vt:lpstr>
      <vt:lpstr>BP01A.6._A</vt:lpstr>
      <vt:lpstr>BP01A.6.1._A</vt:lpstr>
      <vt:lpstr>BP01A.7._A</vt:lpstr>
      <vt:lpstr>BP01A.8._A</vt:lpstr>
      <vt:lpstr>BP01A.9._A</vt:lpstr>
      <vt:lpstr>DBT01.1._A</vt:lpstr>
      <vt:lpstr>DBT01.1._B</vt:lpstr>
      <vt:lpstr>DBT01.1._C</vt:lpstr>
      <vt:lpstr>DBT01.1._D</vt:lpstr>
      <vt:lpstr>DBT01.1._E</vt:lpstr>
      <vt:lpstr>DBT01.1._F</vt:lpstr>
      <vt:lpstr>DBT01.1._G</vt:lpstr>
      <vt:lpstr>DBT01.1._H</vt:lpstr>
      <vt:lpstr>DBT01.10._A</vt:lpstr>
      <vt:lpstr>DBT01.10._B</vt:lpstr>
      <vt:lpstr>DBT01.10._C</vt:lpstr>
      <vt:lpstr>DBT01.10._D</vt:lpstr>
      <vt:lpstr>DBT01.10._E</vt:lpstr>
      <vt:lpstr>DBT01.10._F</vt:lpstr>
      <vt:lpstr>DBT01.10._G</vt:lpstr>
      <vt:lpstr>DBT01.10._H</vt:lpstr>
      <vt:lpstr>DBT01.11._A</vt:lpstr>
      <vt:lpstr>DBT01.11._B</vt:lpstr>
      <vt:lpstr>DBT01.11._C</vt:lpstr>
      <vt:lpstr>DBT01.11._D</vt:lpstr>
      <vt:lpstr>DBT01.11._E</vt:lpstr>
      <vt:lpstr>DBT01.11._F</vt:lpstr>
      <vt:lpstr>DBT01.11._G</vt:lpstr>
      <vt:lpstr>DBT01.11._H</vt:lpstr>
      <vt:lpstr>DBT01.12._A</vt:lpstr>
      <vt:lpstr>DBT01.12._B</vt:lpstr>
      <vt:lpstr>DBT01.12._C</vt:lpstr>
      <vt:lpstr>DBT01.12._D</vt:lpstr>
      <vt:lpstr>DBT01.12._E</vt:lpstr>
      <vt:lpstr>DBT01.12._F</vt:lpstr>
      <vt:lpstr>DBT01.12._G</vt:lpstr>
      <vt:lpstr>DBT01.12._H</vt:lpstr>
      <vt:lpstr>DBT01.13._A</vt:lpstr>
      <vt:lpstr>DBT01.13._B</vt:lpstr>
      <vt:lpstr>DBT01.13._C</vt:lpstr>
      <vt:lpstr>DBT01.13._D</vt:lpstr>
      <vt:lpstr>DBT01.13._E</vt:lpstr>
      <vt:lpstr>DBT01.13._F</vt:lpstr>
      <vt:lpstr>DBT01.13._G</vt:lpstr>
      <vt:lpstr>DBT01.13._H</vt:lpstr>
      <vt:lpstr>DBT01.2._A</vt:lpstr>
      <vt:lpstr>DBT01.2._B</vt:lpstr>
      <vt:lpstr>DBT01.2._C</vt:lpstr>
      <vt:lpstr>DBT01.2._D</vt:lpstr>
      <vt:lpstr>DBT01.2._E</vt:lpstr>
      <vt:lpstr>DBT01.2._F</vt:lpstr>
      <vt:lpstr>DBT01.2._G</vt:lpstr>
      <vt:lpstr>DBT01.2._H</vt:lpstr>
      <vt:lpstr>DBT01.3._A</vt:lpstr>
      <vt:lpstr>DBT01.3._B</vt:lpstr>
      <vt:lpstr>DBT01.3._C</vt:lpstr>
      <vt:lpstr>DBT01.3._D</vt:lpstr>
      <vt:lpstr>DBT01.3._E</vt:lpstr>
      <vt:lpstr>DBT01.3._F</vt:lpstr>
      <vt:lpstr>DBT01.3._G</vt:lpstr>
      <vt:lpstr>DBT01.3._H</vt:lpstr>
      <vt:lpstr>DBT01.4._A</vt:lpstr>
      <vt:lpstr>DBT01.4._B</vt:lpstr>
      <vt:lpstr>DBT01.4._C</vt:lpstr>
      <vt:lpstr>DBT01.4._D</vt:lpstr>
      <vt:lpstr>DBT01.4._E</vt:lpstr>
      <vt:lpstr>DBT01.4._F</vt:lpstr>
      <vt:lpstr>DBT01.4._G</vt:lpstr>
      <vt:lpstr>DBT01.4._H</vt:lpstr>
      <vt:lpstr>DBT01.5._A</vt:lpstr>
      <vt:lpstr>DBT01.5._B</vt:lpstr>
      <vt:lpstr>DBT01.5._C</vt:lpstr>
      <vt:lpstr>DBT01.5._D</vt:lpstr>
      <vt:lpstr>DBT01.5._E</vt:lpstr>
      <vt:lpstr>DBT01.5._F</vt:lpstr>
      <vt:lpstr>DBT01.5._G</vt:lpstr>
      <vt:lpstr>DBT01.5._H</vt:lpstr>
      <vt:lpstr>DBT01.6._A</vt:lpstr>
      <vt:lpstr>DBT01.6._B</vt:lpstr>
      <vt:lpstr>DBT01.6._C</vt:lpstr>
      <vt:lpstr>DBT01.6._D</vt:lpstr>
      <vt:lpstr>DBT01.6._E</vt:lpstr>
      <vt:lpstr>DBT01.6._F</vt:lpstr>
      <vt:lpstr>DBT01.6._G</vt:lpstr>
      <vt:lpstr>DBT01.6._H</vt:lpstr>
      <vt:lpstr>DBT01.7._A</vt:lpstr>
      <vt:lpstr>DBT01.7._B</vt:lpstr>
      <vt:lpstr>DBT01.7._C</vt:lpstr>
      <vt:lpstr>DBT01.7._D</vt:lpstr>
      <vt:lpstr>DBT01.7._E</vt:lpstr>
      <vt:lpstr>DBT01.7._F</vt:lpstr>
      <vt:lpstr>DBT01.7._G</vt:lpstr>
      <vt:lpstr>DBT01.7._H</vt:lpstr>
      <vt:lpstr>DBT01.8._A</vt:lpstr>
      <vt:lpstr>DBT01.8._B</vt:lpstr>
      <vt:lpstr>DBT01.8._C</vt:lpstr>
      <vt:lpstr>DBT01.8._D</vt:lpstr>
      <vt:lpstr>DBT01.8._E</vt:lpstr>
      <vt:lpstr>DBT01.8._F</vt:lpstr>
      <vt:lpstr>DBT01.8._G</vt:lpstr>
      <vt:lpstr>DBT01.8._H</vt:lpstr>
      <vt:lpstr>DBT01.9._A</vt:lpstr>
      <vt:lpstr>DBT01.9._B</vt:lpstr>
      <vt:lpstr>DBT01.9._C</vt:lpstr>
      <vt:lpstr>DBT01.9._D</vt:lpstr>
      <vt:lpstr>DBT01.9._E</vt:lpstr>
      <vt:lpstr>DBT01.9._F</vt:lpstr>
      <vt:lpstr>DBT01.9._G</vt:lpstr>
      <vt:lpstr>DBT01.9._H</vt:lpstr>
      <vt:lpstr>DO01.1._A</vt:lpstr>
      <vt:lpstr>DO01.10._A</vt:lpstr>
      <vt:lpstr>DO01.11.1._A</vt:lpstr>
      <vt:lpstr>DO01.11.2._A</vt:lpstr>
      <vt:lpstr>DO01.11.3._A</vt:lpstr>
      <vt:lpstr>DO01.11.4._A</vt:lpstr>
      <vt:lpstr>DO01.11.5._A</vt:lpstr>
      <vt:lpstr>DO01.12.1._A</vt:lpstr>
      <vt:lpstr>DO01.12.2._A</vt:lpstr>
      <vt:lpstr>DO01.12.3._A</vt:lpstr>
      <vt:lpstr>DO01.13.1._A</vt:lpstr>
      <vt:lpstr>DO01.13.2._A</vt:lpstr>
      <vt:lpstr>DO01.13.3._A</vt:lpstr>
      <vt:lpstr>DO01.14._A</vt:lpstr>
      <vt:lpstr>DO01.15._A</vt:lpstr>
      <vt:lpstr>DO01.2._A</vt:lpstr>
      <vt:lpstr>DO01.3._A</vt:lpstr>
      <vt:lpstr>DO01.4._A</vt:lpstr>
      <vt:lpstr>DO01.5._A</vt:lpstr>
      <vt:lpstr>DO01.5.1._A</vt:lpstr>
      <vt:lpstr>DO01.6._A</vt:lpstr>
      <vt:lpstr>DO01.6.1._A</vt:lpstr>
      <vt:lpstr>DO01.7._A</vt:lpstr>
      <vt:lpstr>DO01.8._A</vt:lpstr>
      <vt:lpstr>DO01.9._A</vt:lpstr>
      <vt:lpstr>FKI01.1._A</vt:lpstr>
      <vt:lpstr>FKI01.1.1._A</vt:lpstr>
      <vt:lpstr>FKI01.1.2._A</vt:lpstr>
      <vt:lpstr>FKI01.1.3._A</vt:lpstr>
      <vt:lpstr>FKI01.1.4._A</vt:lpstr>
      <vt:lpstr>FKI01.2._A</vt:lpstr>
      <vt:lpstr>FKI01.2.1._A</vt:lpstr>
      <vt:lpstr>FKI01.2.2._A</vt:lpstr>
      <vt:lpstr>FKI01.2.3._A</vt:lpstr>
      <vt:lpstr>FS01A.1._A</vt:lpstr>
      <vt:lpstr>FS01A.1._B</vt:lpstr>
      <vt:lpstr>FS01A.1._C</vt:lpstr>
      <vt:lpstr>FS01A.1._D</vt:lpstr>
      <vt:lpstr>FS01A.1._E</vt:lpstr>
      <vt:lpstr>FS01A.1.1._A</vt:lpstr>
      <vt:lpstr>FS01A.1.1._B</vt:lpstr>
      <vt:lpstr>FS01A.1.1._C</vt:lpstr>
      <vt:lpstr>FS01A.1.1._D</vt:lpstr>
      <vt:lpstr>FS01A.1.1._E</vt:lpstr>
      <vt:lpstr>FS01A.1.2._A</vt:lpstr>
      <vt:lpstr>FS01A.1.2._D</vt:lpstr>
      <vt:lpstr>FS01A.1.2._E</vt:lpstr>
      <vt:lpstr>FS01A.1.3._C</vt:lpstr>
      <vt:lpstr>FS01A.1.3._D</vt:lpstr>
      <vt:lpstr>FS01A.1.3._E</vt:lpstr>
      <vt:lpstr>FS01A.1.4._A</vt:lpstr>
      <vt:lpstr>FS01A.1.4._B</vt:lpstr>
      <vt:lpstr>FS01A.1.4._C</vt:lpstr>
      <vt:lpstr>FS01A.1.4._D</vt:lpstr>
      <vt:lpstr>FS01A.1.4._E</vt:lpstr>
      <vt:lpstr>FS01A.1.5._A</vt:lpstr>
      <vt:lpstr>FS01A.1.5._B</vt:lpstr>
      <vt:lpstr>FS01A.1.5._C</vt:lpstr>
      <vt:lpstr>FS01A.1.5._D</vt:lpstr>
      <vt:lpstr>FS01A.1.5._E</vt:lpstr>
      <vt:lpstr>FS01A.1.6._A</vt:lpstr>
      <vt:lpstr>FS01A.1.6._B</vt:lpstr>
      <vt:lpstr>FS01A.1.6._C</vt:lpstr>
      <vt:lpstr>FS01A.1.6._D</vt:lpstr>
      <vt:lpstr>FS01A.1.6._E</vt:lpstr>
      <vt:lpstr>FS01A.1.7._A</vt:lpstr>
      <vt:lpstr>FS01A.1.7._B</vt:lpstr>
      <vt:lpstr>FS01A.1.7._C</vt:lpstr>
      <vt:lpstr>FS01A.1.7._D</vt:lpstr>
      <vt:lpstr>FS01A.1.7._E</vt:lpstr>
      <vt:lpstr>FS01A.2._A</vt:lpstr>
      <vt:lpstr>FS01A.2._B</vt:lpstr>
      <vt:lpstr>FS01A.2._C</vt:lpstr>
      <vt:lpstr>FS01A.2._D</vt:lpstr>
      <vt:lpstr>FS01A.2._E</vt:lpstr>
      <vt:lpstr>FS02A.1._A</vt:lpstr>
      <vt:lpstr>FS02A.1._B</vt:lpstr>
      <vt:lpstr>FS02A.1._C</vt:lpstr>
      <vt:lpstr>FS02A.2._A</vt:lpstr>
      <vt:lpstr>FS02A.2._B</vt:lpstr>
      <vt:lpstr>FS02A.2._C</vt:lpstr>
      <vt:lpstr>FS02A.2.1._A</vt:lpstr>
      <vt:lpstr>FS02A.2.1._B</vt:lpstr>
      <vt:lpstr>FS02A.2.1._C</vt:lpstr>
      <vt:lpstr>FS02A.2.2._A</vt:lpstr>
      <vt:lpstr>FS02A.2.2._B</vt:lpstr>
      <vt:lpstr>FS02A.2.2._C</vt:lpstr>
      <vt:lpstr>FS02A.2.3._A</vt:lpstr>
      <vt:lpstr>FS02A.2.3._B</vt:lpstr>
      <vt:lpstr>FS02A.2.3._C</vt:lpstr>
      <vt:lpstr>FS02A.2.4._A</vt:lpstr>
      <vt:lpstr>FS02A.2.4._B</vt:lpstr>
      <vt:lpstr>FS02A.2.4._C</vt:lpstr>
      <vt:lpstr>FS02A.2.5._A</vt:lpstr>
      <vt:lpstr>FS02A.2.5._B</vt:lpstr>
      <vt:lpstr>FS02A.2.5._C</vt:lpstr>
      <vt:lpstr>FS02A.2.6._A</vt:lpstr>
      <vt:lpstr>FS02A.2.6._B</vt:lpstr>
      <vt:lpstr>FS02A.2.6._C</vt:lpstr>
      <vt:lpstr>FS02A.2.7._A</vt:lpstr>
      <vt:lpstr>FS02A.2.7._B</vt:lpstr>
      <vt:lpstr>FS02A.2.7._C</vt:lpstr>
      <vt:lpstr>FS02A.2.8._A</vt:lpstr>
      <vt:lpstr>FS02A.2.8._B</vt:lpstr>
      <vt:lpstr>FS02A.2.8._C</vt:lpstr>
      <vt:lpstr>FS02A.3._A</vt:lpstr>
      <vt:lpstr>FS02A.3._B</vt:lpstr>
      <vt:lpstr>FS02A.3._C</vt:lpstr>
      <vt:lpstr>FS03.1.1._0</vt:lpstr>
      <vt:lpstr>FS03.1.1._A</vt:lpstr>
      <vt:lpstr>FS03.1.1._B</vt:lpstr>
      <vt:lpstr>FS03.1.1._C</vt:lpstr>
      <vt:lpstr>FS03.1.1._D</vt:lpstr>
      <vt:lpstr>FS03.1.1._E</vt:lpstr>
      <vt:lpstr>FS03.1.1._F</vt:lpstr>
      <vt:lpstr>FS03.1.10._0</vt:lpstr>
      <vt:lpstr>FS03.1.10._A</vt:lpstr>
      <vt:lpstr>FS03.1.10._B</vt:lpstr>
      <vt:lpstr>FS03.1.10._C</vt:lpstr>
      <vt:lpstr>FS03.1.10._D</vt:lpstr>
      <vt:lpstr>FS03.1.10._E</vt:lpstr>
      <vt:lpstr>FS03.1.10._F</vt:lpstr>
      <vt:lpstr>FS03.1.11._0</vt:lpstr>
      <vt:lpstr>FS03.1.11._A</vt:lpstr>
      <vt:lpstr>FS03.1.11._B</vt:lpstr>
      <vt:lpstr>FS03.1.11._C</vt:lpstr>
      <vt:lpstr>FS03.1.11._D</vt:lpstr>
      <vt:lpstr>FS03.1.11._E</vt:lpstr>
      <vt:lpstr>FS03.1.11._F</vt:lpstr>
      <vt:lpstr>FS03.1.12._0</vt:lpstr>
      <vt:lpstr>FS03.1.12._A</vt:lpstr>
      <vt:lpstr>FS03.1.12._B</vt:lpstr>
      <vt:lpstr>FS03.1.12._C</vt:lpstr>
      <vt:lpstr>FS03.1.12._D</vt:lpstr>
      <vt:lpstr>FS03.1.12._E</vt:lpstr>
      <vt:lpstr>FS03.1.12._F</vt:lpstr>
      <vt:lpstr>FS03.1.13._0</vt:lpstr>
      <vt:lpstr>FS03.1.13._A</vt:lpstr>
      <vt:lpstr>FS03.1.13._B</vt:lpstr>
      <vt:lpstr>FS03.1.13._C</vt:lpstr>
      <vt:lpstr>FS03.1.13._D</vt:lpstr>
      <vt:lpstr>FS03.1.13._E</vt:lpstr>
      <vt:lpstr>FS03.1.13._F</vt:lpstr>
      <vt:lpstr>FS03.1.14._0</vt:lpstr>
      <vt:lpstr>FS03.1.14._A</vt:lpstr>
      <vt:lpstr>FS03.1.14._B</vt:lpstr>
      <vt:lpstr>FS03.1.14._C</vt:lpstr>
      <vt:lpstr>FS03.1.14._D</vt:lpstr>
      <vt:lpstr>FS03.1.14._E</vt:lpstr>
      <vt:lpstr>FS03.1.14._F</vt:lpstr>
      <vt:lpstr>FS03.1.15._0</vt:lpstr>
      <vt:lpstr>FS03.1.15._A</vt:lpstr>
      <vt:lpstr>FS03.1.15._B</vt:lpstr>
      <vt:lpstr>FS03.1.15._C</vt:lpstr>
      <vt:lpstr>FS03.1.15._D</vt:lpstr>
      <vt:lpstr>FS03.1.15._E</vt:lpstr>
      <vt:lpstr>FS03.1.15._F</vt:lpstr>
      <vt:lpstr>FS03.1.16._0</vt:lpstr>
      <vt:lpstr>FS03.1.16._A</vt:lpstr>
      <vt:lpstr>FS03.1.16._B</vt:lpstr>
      <vt:lpstr>FS03.1.16._C</vt:lpstr>
      <vt:lpstr>FS03.1.16._D</vt:lpstr>
      <vt:lpstr>FS03.1.16._E</vt:lpstr>
      <vt:lpstr>FS03.1.16._F</vt:lpstr>
      <vt:lpstr>FS03.1.17._0</vt:lpstr>
      <vt:lpstr>FS03.1.17._A</vt:lpstr>
      <vt:lpstr>FS03.1.17._B</vt:lpstr>
      <vt:lpstr>FS03.1.17._C</vt:lpstr>
      <vt:lpstr>FS03.1.17._D</vt:lpstr>
      <vt:lpstr>FS03.1.17._E</vt:lpstr>
      <vt:lpstr>FS03.1.17._F</vt:lpstr>
      <vt:lpstr>FS03.1.18._0</vt:lpstr>
      <vt:lpstr>FS03.1.18._A</vt:lpstr>
      <vt:lpstr>FS03.1.18._B</vt:lpstr>
      <vt:lpstr>FS03.1.18._C</vt:lpstr>
      <vt:lpstr>FS03.1.18._D</vt:lpstr>
      <vt:lpstr>FS03.1.18._E</vt:lpstr>
      <vt:lpstr>FS03.1.18._F</vt:lpstr>
      <vt:lpstr>FS03.1.19._0</vt:lpstr>
      <vt:lpstr>FS03.1.19._A</vt:lpstr>
      <vt:lpstr>FS03.1.19._B</vt:lpstr>
      <vt:lpstr>FS03.1.19._C</vt:lpstr>
      <vt:lpstr>FS03.1.19._D</vt:lpstr>
      <vt:lpstr>FS03.1.19._E</vt:lpstr>
      <vt:lpstr>FS03.1.19._F</vt:lpstr>
      <vt:lpstr>FS03.1.2._0</vt:lpstr>
      <vt:lpstr>FS03.1.2._A</vt:lpstr>
      <vt:lpstr>FS03.1.2._B</vt:lpstr>
      <vt:lpstr>FS03.1.2._C</vt:lpstr>
      <vt:lpstr>FS03.1.2._D</vt:lpstr>
      <vt:lpstr>FS03.1.2._E</vt:lpstr>
      <vt:lpstr>FS03.1.2._F</vt:lpstr>
      <vt:lpstr>FS03.1.20._0</vt:lpstr>
      <vt:lpstr>FS03.1.20._A</vt:lpstr>
      <vt:lpstr>FS03.1.20._B</vt:lpstr>
      <vt:lpstr>FS03.1.20._C</vt:lpstr>
      <vt:lpstr>FS03.1.20._D</vt:lpstr>
      <vt:lpstr>FS03.1.20._E</vt:lpstr>
      <vt:lpstr>FS03.1.20._F</vt:lpstr>
      <vt:lpstr>FS03.1.21._0</vt:lpstr>
      <vt:lpstr>FS03.1.21._A</vt:lpstr>
      <vt:lpstr>FS03.1.21._B</vt:lpstr>
      <vt:lpstr>FS03.1.21._C</vt:lpstr>
      <vt:lpstr>FS03.1.21._D</vt:lpstr>
      <vt:lpstr>FS03.1.21._E</vt:lpstr>
      <vt:lpstr>FS03.1.21._F</vt:lpstr>
      <vt:lpstr>FS03.1.22._0</vt:lpstr>
      <vt:lpstr>FS03.1.22._A</vt:lpstr>
      <vt:lpstr>FS03.1.22._B</vt:lpstr>
      <vt:lpstr>FS03.1.22._C</vt:lpstr>
      <vt:lpstr>FS03.1.22._D</vt:lpstr>
      <vt:lpstr>FS03.1.22._E</vt:lpstr>
      <vt:lpstr>FS03.1.22._F</vt:lpstr>
      <vt:lpstr>FS03.1.23._0</vt:lpstr>
      <vt:lpstr>FS03.1.23._A</vt:lpstr>
      <vt:lpstr>FS03.1.23._B</vt:lpstr>
      <vt:lpstr>FS03.1.23._C</vt:lpstr>
      <vt:lpstr>FS03.1.23._D</vt:lpstr>
      <vt:lpstr>FS03.1.23._E</vt:lpstr>
      <vt:lpstr>FS03.1.23._F</vt:lpstr>
      <vt:lpstr>FS03.1.24._0</vt:lpstr>
      <vt:lpstr>FS03.1.24._A</vt:lpstr>
      <vt:lpstr>FS03.1.24._B</vt:lpstr>
      <vt:lpstr>FS03.1.24._C</vt:lpstr>
      <vt:lpstr>FS03.1.24._D</vt:lpstr>
      <vt:lpstr>FS03.1.24._E</vt:lpstr>
      <vt:lpstr>FS03.1.24._F</vt:lpstr>
      <vt:lpstr>FS03.1.25._0</vt:lpstr>
      <vt:lpstr>FS03.1.25._A</vt:lpstr>
      <vt:lpstr>FS03.1.25._B</vt:lpstr>
      <vt:lpstr>FS03.1.25._C</vt:lpstr>
      <vt:lpstr>FS03.1.25._D</vt:lpstr>
      <vt:lpstr>FS03.1.25._E</vt:lpstr>
      <vt:lpstr>FS03.1.25._F</vt:lpstr>
      <vt:lpstr>FS03.1.26._0</vt:lpstr>
      <vt:lpstr>FS03.1.26._A</vt:lpstr>
      <vt:lpstr>FS03.1.26._B</vt:lpstr>
      <vt:lpstr>FS03.1.26._C</vt:lpstr>
      <vt:lpstr>FS03.1.26._D</vt:lpstr>
      <vt:lpstr>FS03.1.26._E</vt:lpstr>
      <vt:lpstr>FS03.1.26._F</vt:lpstr>
      <vt:lpstr>FS03.1.27._0</vt:lpstr>
      <vt:lpstr>FS03.1.27._A</vt:lpstr>
      <vt:lpstr>FS03.1.27._B</vt:lpstr>
      <vt:lpstr>FS03.1.27._C</vt:lpstr>
      <vt:lpstr>FS03.1.27._D</vt:lpstr>
      <vt:lpstr>FS03.1.27._E</vt:lpstr>
      <vt:lpstr>FS03.1.27._F</vt:lpstr>
      <vt:lpstr>FS03.1.28._0</vt:lpstr>
      <vt:lpstr>FS03.1.28._A</vt:lpstr>
      <vt:lpstr>FS03.1.28._B</vt:lpstr>
      <vt:lpstr>FS03.1.28._C</vt:lpstr>
      <vt:lpstr>FS03.1.28._D</vt:lpstr>
      <vt:lpstr>FS03.1.28._E</vt:lpstr>
      <vt:lpstr>FS03.1.28._F</vt:lpstr>
      <vt:lpstr>FS03.1.29._0</vt:lpstr>
      <vt:lpstr>FS03.1.29._A</vt:lpstr>
      <vt:lpstr>FS03.1.29._B</vt:lpstr>
      <vt:lpstr>FS03.1.29._C</vt:lpstr>
      <vt:lpstr>FS03.1.29._D</vt:lpstr>
      <vt:lpstr>FS03.1.29._E</vt:lpstr>
      <vt:lpstr>FS03.1.29._F</vt:lpstr>
      <vt:lpstr>FS03.1.3._0</vt:lpstr>
      <vt:lpstr>FS03.1.3._A</vt:lpstr>
      <vt:lpstr>FS03.1.3._B</vt:lpstr>
      <vt:lpstr>FS03.1.3._C</vt:lpstr>
      <vt:lpstr>FS03.1.3._D</vt:lpstr>
      <vt:lpstr>FS03.1.3._E</vt:lpstr>
      <vt:lpstr>FS03.1.3._F</vt:lpstr>
      <vt:lpstr>FS03.1.30._0</vt:lpstr>
      <vt:lpstr>FS03.1.30._A</vt:lpstr>
      <vt:lpstr>FS03.1.30._B</vt:lpstr>
      <vt:lpstr>FS03.1.30._C</vt:lpstr>
      <vt:lpstr>FS03.1.30._D</vt:lpstr>
      <vt:lpstr>FS03.1.30._E</vt:lpstr>
      <vt:lpstr>FS03.1.30._F</vt:lpstr>
      <vt:lpstr>FS03.1.31._0</vt:lpstr>
      <vt:lpstr>FS03.1.31._A</vt:lpstr>
      <vt:lpstr>FS03.1.31._B</vt:lpstr>
      <vt:lpstr>FS03.1.31._C</vt:lpstr>
      <vt:lpstr>FS03.1.31._D</vt:lpstr>
      <vt:lpstr>FS03.1.31._E</vt:lpstr>
      <vt:lpstr>FS03.1.31._F</vt:lpstr>
      <vt:lpstr>FS03.1.32._0</vt:lpstr>
      <vt:lpstr>FS03.1.32._A</vt:lpstr>
      <vt:lpstr>FS03.1.32._B</vt:lpstr>
      <vt:lpstr>FS03.1.32._C</vt:lpstr>
      <vt:lpstr>FS03.1.32._D</vt:lpstr>
      <vt:lpstr>FS03.1.32._E</vt:lpstr>
      <vt:lpstr>FS03.1.32._F</vt:lpstr>
      <vt:lpstr>FS03.1.33._0</vt:lpstr>
      <vt:lpstr>FS03.1.33._A</vt:lpstr>
      <vt:lpstr>FS03.1.33._B</vt:lpstr>
      <vt:lpstr>FS03.1.33._C</vt:lpstr>
      <vt:lpstr>FS03.1.33._D</vt:lpstr>
      <vt:lpstr>FS03.1.33._E</vt:lpstr>
      <vt:lpstr>FS03.1.33._F</vt:lpstr>
      <vt:lpstr>FS03.1.34._0</vt:lpstr>
      <vt:lpstr>FS03.1.34._A</vt:lpstr>
      <vt:lpstr>FS03.1.34._B</vt:lpstr>
      <vt:lpstr>FS03.1.34._C</vt:lpstr>
      <vt:lpstr>FS03.1.34._D</vt:lpstr>
      <vt:lpstr>FS03.1.34._E</vt:lpstr>
      <vt:lpstr>FS03.1.34._F</vt:lpstr>
      <vt:lpstr>FS03.1.35._0</vt:lpstr>
      <vt:lpstr>FS03.1.35._A</vt:lpstr>
      <vt:lpstr>FS03.1.35._B</vt:lpstr>
      <vt:lpstr>FS03.1.35._C</vt:lpstr>
      <vt:lpstr>FS03.1.35._D</vt:lpstr>
      <vt:lpstr>FS03.1.35._E</vt:lpstr>
      <vt:lpstr>FS03.1.35._F</vt:lpstr>
      <vt:lpstr>FS03.1.36._0</vt:lpstr>
      <vt:lpstr>FS03.1.36._A</vt:lpstr>
      <vt:lpstr>FS03.1.36._B</vt:lpstr>
      <vt:lpstr>FS03.1.36._C</vt:lpstr>
      <vt:lpstr>FS03.1.36._D</vt:lpstr>
      <vt:lpstr>FS03.1.36._E</vt:lpstr>
      <vt:lpstr>FS03.1.36._F</vt:lpstr>
      <vt:lpstr>FS03.1.37._0</vt:lpstr>
      <vt:lpstr>FS03.1.37._A</vt:lpstr>
      <vt:lpstr>FS03.1.37._B</vt:lpstr>
      <vt:lpstr>FS03.1.37._C</vt:lpstr>
      <vt:lpstr>FS03.1.37._D</vt:lpstr>
      <vt:lpstr>FS03.1.37._E</vt:lpstr>
      <vt:lpstr>FS03.1.37._F</vt:lpstr>
      <vt:lpstr>FS03.1.38._0</vt:lpstr>
      <vt:lpstr>FS03.1.38._A</vt:lpstr>
      <vt:lpstr>FS03.1.38._B</vt:lpstr>
      <vt:lpstr>FS03.1.38._C</vt:lpstr>
      <vt:lpstr>FS03.1.38._D</vt:lpstr>
      <vt:lpstr>FS03.1.38._E</vt:lpstr>
      <vt:lpstr>FS03.1.38._F</vt:lpstr>
      <vt:lpstr>FS03.1.39._0</vt:lpstr>
      <vt:lpstr>FS03.1.39._A</vt:lpstr>
      <vt:lpstr>FS03.1.39._B</vt:lpstr>
      <vt:lpstr>FS03.1.39._C</vt:lpstr>
      <vt:lpstr>FS03.1.39._D</vt:lpstr>
      <vt:lpstr>FS03.1.39._E</vt:lpstr>
      <vt:lpstr>FS03.1.39._F</vt:lpstr>
      <vt:lpstr>FS03.1.4._0</vt:lpstr>
      <vt:lpstr>FS03.1.4._A</vt:lpstr>
      <vt:lpstr>FS03.1.4._B</vt:lpstr>
      <vt:lpstr>FS03.1.4._C</vt:lpstr>
      <vt:lpstr>FS03.1.4._D</vt:lpstr>
      <vt:lpstr>FS03.1.4._E</vt:lpstr>
      <vt:lpstr>FS03.1.4._F</vt:lpstr>
      <vt:lpstr>FS03.1.40._0</vt:lpstr>
      <vt:lpstr>FS03.1.40._A</vt:lpstr>
      <vt:lpstr>FS03.1.40._B</vt:lpstr>
      <vt:lpstr>FS03.1.40._C</vt:lpstr>
      <vt:lpstr>FS03.1.40._D</vt:lpstr>
      <vt:lpstr>FS03.1.40._E</vt:lpstr>
      <vt:lpstr>FS03.1.40._F</vt:lpstr>
      <vt:lpstr>FS03.1.41._0</vt:lpstr>
      <vt:lpstr>FS03.1.41._A</vt:lpstr>
      <vt:lpstr>FS03.1.41._B</vt:lpstr>
      <vt:lpstr>FS03.1.41._C</vt:lpstr>
      <vt:lpstr>FS03.1.41._D</vt:lpstr>
      <vt:lpstr>FS03.1.41._E</vt:lpstr>
      <vt:lpstr>FS03.1.41._F</vt:lpstr>
      <vt:lpstr>FS03.1.42._0</vt:lpstr>
      <vt:lpstr>FS03.1.42._A</vt:lpstr>
      <vt:lpstr>FS03.1.42._B</vt:lpstr>
      <vt:lpstr>FS03.1.42._C</vt:lpstr>
      <vt:lpstr>FS03.1.42._D</vt:lpstr>
      <vt:lpstr>FS03.1.42._E</vt:lpstr>
      <vt:lpstr>FS03.1.42._F</vt:lpstr>
      <vt:lpstr>FS03.1.43._0</vt:lpstr>
      <vt:lpstr>FS03.1.43._A</vt:lpstr>
      <vt:lpstr>FS03.1.43._B</vt:lpstr>
      <vt:lpstr>FS03.1.43._C</vt:lpstr>
      <vt:lpstr>FS03.1.43._D</vt:lpstr>
      <vt:lpstr>FS03.1.43._E</vt:lpstr>
      <vt:lpstr>FS03.1.43._F</vt:lpstr>
      <vt:lpstr>FS03.1.44._0</vt:lpstr>
      <vt:lpstr>FS03.1.44._A</vt:lpstr>
      <vt:lpstr>FS03.1.44._B</vt:lpstr>
      <vt:lpstr>FS03.1.44._C</vt:lpstr>
      <vt:lpstr>FS03.1.44._D</vt:lpstr>
      <vt:lpstr>FS03.1.44._E</vt:lpstr>
      <vt:lpstr>FS03.1.44._F</vt:lpstr>
      <vt:lpstr>FS03.1.45._0</vt:lpstr>
      <vt:lpstr>FS03.1.45._A</vt:lpstr>
      <vt:lpstr>FS03.1.45._B</vt:lpstr>
      <vt:lpstr>FS03.1.45._C</vt:lpstr>
      <vt:lpstr>FS03.1.45._D</vt:lpstr>
      <vt:lpstr>FS03.1.45._E</vt:lpstr>
      <vt:lpstr>FS03.1.45._F</vt:lpstr>
      <vt:lpstr>FS03.1.46._0</vt:lpstr>
      <vt:lpstr>FS03.1.46._A</vt:lpstr>
      <vt:lpstr>FS03.1.46._B</vt:lpstr>
      <vt:lpstr>FS03.1.46._C</vt:lpstr>
      <vt:lpstr>FS03.1.46._D</vt:lpstr>
      <vt:lpstr>FS03.1.46._E</vt:lpstr>
      <vt:lpstr>FS03.1.46._F</vt:lpstr>
      <vt:lpstr>FS03.1.47._0</vt:lpstr>
      <vt:lpstr>FS03.1.47._A</vt:lpstr>
      <vt:lpstr>FS03.1.47._B</vt:lpstr>
      <vt:lpstr>FS03.1.47._C</vt:lpstr>
      <vt:lpstr>FS03.1.47._D</vt:lpstr>
      <vt:lpstr>FS03.1.47._E</vt:lpstr>
      <vt:lpstr>FS03.1.47._F</vt:lpstr>
      <vt:lpstr>FS03.1.48._0</vt:lpstr>
      <vt:lpstr>FS03.1.48._A</vt:lpstr>
      <vt:lpstr>FS03.1.48._B</vt:lpstr>
      <vt:lpstr>FS03.1.48._C</vt:lpstr>
      <vt:lpstr>FS03.1.48._D</vt:lpstr>
      <vt:lpstr>FS03.1.48._E</vt:lpstr>
      <vt:lpstr>FS03.1.48._F</vt:lpstr>
      <vt:lpstr>FS03.1.49._0</vt:lpstr>
      <vt:lpstr>FS03.1.49._A</vt:lpstr>
      <vt:lpstr>FS03.1.49._B</vt:lpstr>
      <vt:lpstr>FS03.1.49._C</vt:lpstr>
      <vt:lpstr>FS03.1.49._D</vt:lpstr>
      <vt:lpstr>FS03.1.49._E</vt:lpstr>
      <vt:lpstr>FS03.1.49._F</vt:lpstr>
      <vt:lpstr>FS03.1.5._0</vt:lpstr>
      <vt:lpstr>FS03.1.5._A</vt:lpstr>
      <vt:lpstr>FS03.1.5._B</vt:lpstr>
      <vt:lpstr>FS03.1.5._C</vt:lpstr>
      <vt:lpstr>FS03.1.5._D</vt:lpstr>
      <vt:lpstr>FS03.1.5._E</vt:lpstr>
      <vt:lpstr>FS03.1.5._F</vt:lpstr>
      <vt:lpstr>FS03.1.50._0</vt:lpstr>
      <vt:lpstr>FS03.1.50._A</vt:lpstr>
      <vt:lpstr>FS03.1.50._B</vt:lpstr>
      <vt:lpstr>FS03.1.50._C</vt:lpstr>
      <vt:lpstr>FS03.1.50._D</vt:lpstr>
      <vt:lpstr>FS03.1.50._E</vt:lpstr>
      <vt:lpstr>FS03.1.50._F</vt:lpstr>
      <vt:lpstr>FS03.1.6._0</vt:lpstr>
      <vt:lpstr>FS03.1.6._A</vt:lpstr>
      <vt:lpstr>FS03.1.6._B</vt:lpstr>
      <vt:lpstr>FS03.1.6._C</vt:lpstr>
      <vt:lpstr>FS03.1.6._D</vt:lpstr>
      <vt:lpstr>FS03.1.6._E</vt:lpstr>
      <vt:lpstr>FS03.1.6._F</vt:lpstr>
      <vt:lpstr>FS03.1.7._0</vt:lpstr>
      <vt:lpstr>FS03.1.7._A</vt:lpstr>
      <vt:lpstr>FS03.1.7._B</vt:lpstr>
      <vt:lpstr>FS03.1.7._C</vt:lpstr>
      <vt:lpstr>FS03.1.7._D</vt:lpstr>
      <vt:lpstr>FS03.1.7._E</vt:lpstr>
      <vt:lpstr>FS03.1.7._F</vt:lpstr>
      <vt:lpstr>FS03.1.8._0</vt:lpstr>
      <vt:lpstr>FS03.1.8._A</vt:lpstr>
      <vt:lpstr>FS03.1.8._B</vt:lpstr>
      <vt:lpstr>FS03.1.8._C</vt:lpstr>
      <vt:lpstr>FS03.1.8._D</vt:lpstr>
      <vt:lpstr>FS03.1.8._E</vt:lpstr>
      <vt:lpstr>FS03.1.8._F</vt:lpstr>
      <vt:lpstr>FS03.1.9._0</vt:lpstr>
      <vt:lpstr>FS03.1.9._A</vt:lpstr>
      <vt:lpstr>FS03.1.9._B</vt:lpstr>
      <vt:lpstr>FS03.1.9._C</vt:lpstr>
      <vt:lpstr>FS03.1.9._D</vt:lpstr>
      <vt:lpstr>FS03.1.9._E</vt:lpstr>
      <vt:lpstr>FS03.1.9._F</vt:lpstr>
      <vt:lpstr>FS03.2._A</vt:lpstr>
      <vt:lpstr>FS03.2._B</vt:lpstr>
      <vt:lpstr>FS03.2._C</vt:lpstr>
      <vt:lpstr>FS03.2._D</vt:lpstr>
      <vt:lpstr>FS03.2._E</vt:lpstr>
      <vt:lpstr>FS03.2._F</vt:lpstr>
      <vt:lpstr>FS04.1._A</vt:lpstr>
      <vt:lpstr>FS04.1.1._A</vt:lpstr>
      <vt:lpstr>FS04.1.2._A</vt:lpstr>
      <vt:lpstr>FS04.1.3._A</vt:lpstr>
      <vt:lpstr>FS04.1.4._A</vt:lpstr>
      <vt:lpstr>FS05.1._0</vt:lpstr>
      <vt:lpstr>FS05.1._B</vt:lpstr>
      <vt:lpstr>FS05.1._C</vt:lpstr>
      <vt:lpstr>FS05.1._D</vt:lpstr>
      <vt:lpstr>FS05.1._E</vt:lpstr>
      <vt:lpstr>FS05.1._I</vt:lpstr>
      <vt:lpstr>FS05.1._J</vt:lpstr>
      <vt:lpstr>FS05.1._K</vt:lpstr>
      <vt:lpstr>FS05.1._L</vt:lpstr>
      <vt:lpstr>FS05.1._M</vt:lpstr>
      <vt:lpstr>FS05.1._N</vt:lpstr>
      <vt:lpstr>FS05.1._O</vt:lpstr>
      <vt:lpstr>FS05.1._P</vt:lpstr>
      <vt:lpstr>FS05.1._R</vt:lpstr>
      <vt:lpstr>FS05.1._S</vt:lpstr>
      <vt:lpstr>FS05.1._T</vt:lpstr>
      <vt:lpstr>FS05.10._0</vt:lpstr>
      <vt:lpstr>FS05.10._B</vt:lpstr>
      <vt:lpstr>FS05.10._C</vt:lpstr>
      <vt:lpstr>FS05.10._D</vt:lpstr>
      <vt:lpstr>FS05.10._E</vt:lpstr>
      <vt:lpstr>FS05.10._I</vt:lpstr>
      <vt:lpstr>FS05.10._J</vt:lpstr>
      <vt:lpstr>FS05.10._K</vt:lpstr>
      <vt:lpstr>FS05.10._L</vt:lpstr>
      <vt:lpstr>FS05.10._M</vt:lpstr>
      <vt:lpstr>FS05.10._N</vt:lpstr>
      <vt:lpstr>FS05.10._O</vt:lpstr>
      <vt:lpstr>FS05.10._P</vt:lpstr>
      <vt:lpstr>FS05.10._R</vt:lpstr>
      <vt:lpstr>FS05.10._S</vt:lpstr>
      <vt:lpstr>FS05.10._T</vt:lpstr>
      <vt:lpstr>FS05.11._0</vt:lpstr>
      <vt:lpstr>FS05.11._B</vt:lpstr>
      <vt:lpstr>FS05.11._C</vt:lpstr>
      <vt:lpstr>FS05.11._D</vt:lpstr>
      <vt:lpstr>FS05.11._E</vt:lpstr>
      <vt:lpstr>FS05.11._I</vt:lpstr>
      <vt:lpstr>FS05.11._J</vt:lpstr>
      <vt:lpstr>FS05.11._K</vt:lpstr>
      <vt:lpstr>FS05.11._L</vt:lpstr>
      <vt:lpstr>FS05.11._M</vt:lpstr>
      <vt:lpstr>FS05.11._N</vt:lpstr>
      <vt:lpstr>FS05.11._O</vt:lpstr>
      <vt:lpstr>FS05.11._P</vt:lpstr>
      <vt:lpstr>FS05.11._R</vt:lpstr>
      <vt:lpstr>FS05.11._S</vt:lpstr>
      <vt:lpstr>FS05.11._T</vt:lpstr>
      <vt:lpstr>FS05.12._0</vt:lpstr>
      <vt:lpstr>FS05.12._B</vt:lpstr>
      <vt:lpstr>FS05.12._C</vt:lpstr>
      <vt:lpstr>FS05.12._D</vt:lpstr>
      <vt:lpstr>FS05.12._E</vt:lpstr>
      <vt:lpstr>FS05.12._I</vt:lpstr>
      <vt:lpstr>FS05.12._J</vt:lpstr>
      <vt:lpstr>FS05.12._K</vt:lpstr>
      <vt:lpstr>FS05.12._L</vt:lpstr>
      <vt:lpstr>FS05.12._M</vt:lpstr>
      <vt:lpstr>FS05.12._N</vt:lpstr>
      <vt:lpstr>FS05.12._O</vt:lpstr>
      <vt:lpstr>FS05.12._P</vt:lpstr>
      <vt:lpstr>FS05.12._R</vt:lpstr>
      <vt:lpstr>FS05.12._S</vt:lpstr>
      <vt:lpstr>FS05.12._T</vt:lpstr>
      <vt:lpstr>FS05.13._0</vt:lpstr>
      <vt:lpstr>FS05.13._B</vt:lpstr>
      <vt:lpstr>FS05.13._C</vt:lpstr>
      <vt:lpstr>FS05.13._D</vt:lpstr>
      <vt:lpstr>FS05.13._E</vt:lpstr>
      <vt:lpstr>FS05.13._I</vt:lpstr>
      <vt:lpstr>FS05.13._J</vt:lpstr>
      <vt:lpstr>FS05.13._K</vt:lpstr>
      <vt:lpstr>FS05.13._L</vt:lpstr>
      <vt:lpstr>FS05.13._M</vt:lpstr>
      <vt:lpstr>FS05.13._N</vt:lpstr>
      <vt:lpstr>FS05.13._O</vt:lpstr>
      <vt:lpstr>FS05.13._P</vt:lpstr>
      <vt:lpstr>FS05.13._R</vt:lpstr>
      <vt:lpstr>FS05.13._S</vt:lpstr>
      <vt:lpstr>FS05.13._T</vt:lpstr>
      <vt:lpstr>FS05.14._0</vt:lpstr>
      <vt:lpstr>FS05.14._B</vt:lpstr>
      <vt:lpstr>FS05.14._C</vt:lpstr>
      <vt:lpstr>FS05.14._D</vt:lpstr>
      <vt:lpstr>FS05.14._E</vt:lpstr>
      <vt:lpstr>FS05.14._I</vt:lpstr>
      <vt:lpstr>FS05.14._J</vt:lpstr>
      <vt:lpstr>FS05.14._K</vt:lpstr>
      <vt:lpstr>FS05.14._L</vt:lpstr>
      <vt:lpstr>FS05.14._M</vt:lpstr>
      <vt:lpstr>FS05.14._N</vt:lpstr>
      <vt:lpstr>FS05.14._O</vt:lpstr>
      <vt:lpstr>FS05.14._P</vt:lpstr>
      <vt:lpstr>FS05.14._R</vt:lpstr>
      <vt:lpstr>FS05.14._S</vt:lpstr>
      <vt:lpstr>FS05.14._T</vt:lpstr>
      <vt:lpstr>FS05.15._0</vt:lpstr>
      <vt:lpstr>FS05.15._B</vt:lpstr>
      <vt:lpstr>FS05.15._C</vt:lpstr>
      <vt:lpstr>FS05.15._D</vt:lpstr>
      <vt:lpstr>FS05.15._E</vt:lpstr>
      <vt:lpstr>FS05.15._I</vt:lpstr>
      <vt:lpstr>FS05.15._J</vt:lpstr>
      <vt:lpstr>FS05.15._K</vt:lpstr>
      <vt:lpstr>FS05.15._L</vt:lpstr>
      <vt:lpstr>FS05.15._M</vt:lpstr>
      <vt:lpstr>FS05.15._N</vt:lpstr>
      <vt:lpstr>FS05.15._O</vt:lpstr>
      <vt:lpstr>FS05.15._P</vt:lpstr>
      <vt:lpstr>FS05.15._R</vt:lpstr>
      <vt:lpstr>FS05.15._S</vt:lpstr>
      <vt:lpstr>FS05.15._T</vt:lpstr>
      <vt:lpstr>FS05.16._0</vt:lpstr>
      <vt:lpstr>FS05.16._B</vt:lpstr>
      <vt:lpstr>FS05.16._C</vt:lpstr>
      <vt:lpstr>FS05.16._D</vt:lpstr>
      <vt:lpstr>FS05.16._E</vt:lpstr>
      <vt:lpstr>FS05.16._I</vt:lpstr>
      <vt:lpstr>FS05.16._J</vt:lpstr>
      <vt:lpstr>FS05.16._K</vt:lpstr>
      <vt:lpstr>FS05.16._L</vt:lpstr>
      <vt:lpstr>FS05.16._M</vt:lpstr>
      <vt:lpstr>FS05.16._N</vt:lpstr>
      <vt:lpstr>FS05.16._O</vt:lpstr>
      <vt:lpstr>FS05.16._P</vt:lpstr>
      <vt:lpstr>FS05.16._R</vt:lpstr>
      <vt:lpstr>FS05.16._S</vt:lpstr>
      <vt:lpstr>FS05.16._T</vt:lpstr>
      <vt:lpstr>FS05.17._0</vt:lpstr>
      <vt:lpstr>FS05.17._B</vt:lpstr>
      <vt:lpstr>FS05.17._C</vt:lpstr>
      <vt:lpstr>FS05.17._D</vt:lpstr>
      <vt:lpstr>FS05.17._E</vt:lpstr>
      <vt:lpstr>FS05.17._I</vt:lpstr>
      <vt:lpstr>FS05.17._J</vt:lpstr>
      <vt:lpstr>FS05.17._K</vt:lpstr>
      <vt:lpstr>FS05.17._L</vt:lpstr>
      <vt:lpstr>FS05.17._M</vt:lpstr>
      <vt:lpstr>FS05.17._N</vt:lpstr>
      <vt:lpstr>FS05.17._O</vt:lpstr>
      <vt:lpstr>FS05.17._P</vt:lpstr>
      <vt:lpstr>FS05.17._R</vt:lpstr>
      <vt:lpstr>FS05.17._S</vt:lpstr>
      <vt:lpstr>FS05.17._T</vt:lpstr>
      <vt:lpstr>FS05.18._0</vt:lpstr>
      <vt:lpstr>FS05.18._B</vt:lpstr>
      <vt:lpstr>FS05.18._C</vt:lpstr>
      <vt:lpstr>FS05.18._D</vt:lpstr>
      <vt:lpstr>FS05.18._E</vt:lpstr>
      <vt:lpstr>FS05.18._I</vt:lpstr>
      <vt:lpstr>FS05.18._J</vt:lpstr>
      <vt:lpstr>FS05.18._K</vt:lpstr>
      <vt:lpstr>FS05.18._L</vt:lpstr>
      <vt:lpstr>FS05.18._M</vt:lpstr>
      <vt:lpstr>FS05.18._N</vt:lpstr>
      <vt:lpstr>FS05.18._O</vt:lpstr>
      <vt:lpstr>FS05.18._P</vt:lpstr>
      <vt:lpstr>FS05.18._R</vt:lpstr>
      <vt:lpstr>FS05.18._S</vt:lpstr>
      <vt:lpstr>FS05.18._T</vt:lpstr>
      <vt:lpstr>FS05.19._0</vt:lpstr>
      <vt:lpstr>FS05.19._B</vt:lpstr>
      <vt:lpstr>FS05.19._C</vt:lpstr>
      <vt:lpstr>FS05.19._D</vt:lpstr>
      <vt:lpstr>FS05.19._E</vt:lpstr>
      <vt:lpstr>FS05.19._I</vt:lpstr>
      <vt:lpstr>FS05.19._J</vt:lpstr>
      <vt:lpstr>FS05.19._K</vt:lpstr>
      <vt:lpstr>FS05.19._L</vt:lpstr>
      <vt:lpstr>FS05.19._M</vt:lpstr>
      <vt:lpstr>FS05.19._N</vt:lpstr>
      <vt:lpstr>FS05.19._O</vt:lpstr>
      <vt:lpstr>FS05.19._P</vt:lpstr>
      <vt:lpstr>FS05.19._R</vt:lpstr>
      <vt:lpstr>FS05.19._S</vt:lpstr>
      <vt:lpstr>FS05.19._T</vt:lpstr>
      <vt:lpstr>FS05.2._0</vt:lpstr>
      <vt:lpstr>FS05.2._B</vt:lpstr>
      <vt:lpstr>FS05.2._C</vt:lpstr>
      <vt:lpstr>FS05.2._D</vt:lpstr>
      <vt:lpstr>FS05.2._E</vt:lpstr>
      <vt:lpstr>FS05.2._I</vt:lpstr>
      <vt:lpstr>FS05.2._J</vt:lpstr>
      <vt:lpstr>FS05.2._K</vt:lpstr>
      <vt:lpstr>FS05.2._L</vt:lpstr>
      <vt:lpstr>FS05.2._M</vt:lpstr>
      <vt:lpstr>FS05.2._N</vt:lpstr>
      <vt:lpstr>FS05.2._O</vt:lpstr>
      <vt:lpstr>FS05.2._P</vt:lpstr>
      <vt:lpstr>FS05.2._R</vt:lpstr>
      <vt:lpstr>FS05.2._S</vt:lpstr>
      <vt:lpstr>FS05.2._T</vt:lpstr>
      <vt:lpstr>FS05.20._0</vt:lpstr>
      <vt:lpstr>FS05.20._B</vt:lpstr>
      <vt:lpstr>FS05.20._C</vt:lpstr>
      <vt:lpstr>FS05.20._D</vt:lpstr>
      <vt:lpstr>FS05.20._E</vt:lpstr>
      <vt:lpstr>FS05.20._I</vt:lpstr>
      <vt:lpstr>FS05.20._J</vt:lpstr>
      <vt:lpstr>FS05.20._K</vt:lpstr>
      <vt:lpstr>FS05.20._L</vt:lpstr>
      <vt:lpstr>FS05.20._M</vt:lpstr>
      <vt:lpstr>FS05.20._N</vt:lpstr>
      <vt:lpstr>FS05.20._O</vt:lpstr>
      <vt:lpstr>FS05.20._P</vt:lpstr>
      <vt:lpstr>FS05.20._R</vt:lpstr>
      <vt:lpstr>FS05.20._S</vt:lpstr>
      <vt:lpstr>FS05.20._T</vt:lpstr>
      <vt:lpstr>FS05.21._0</vt:lpstr>
      <vt:lpstr>FS05.21._B</vt:lpstr>
      <vt:lpstr>FS05.21._C</vt:lpstr>
      <vt:lpstr>FS05.21._D</vt:lpstr>
      <vt:lpstr>FS05.21._E</vt:lpstr>
      <vt:lpstr>FS05.21._I</vt:lpstr>
      <vt:lpstr>FS05.21._J</vt:lpstr>
      <vt:lpstr>FS05.21._K</vt:lpstr>
      <vt:lpstr>FS05.21._L</vt:lpstr>
      <vt:lpstr>FS05.21._M</vt:lpstr>
      <vt:lpstr>FS05.21._N</vt:lpstr>
      <vt:lpstr>FS05.21._O</vt:lpstr>
      <vt:lpstr>FS05.21._P</vt:lpstr>
      <vt:lpstr>FS05.21._R</vt:lpstr>
      <vt:lpstr>FS05.21._S</vt:lpstr>
      <vt:lpstr>FS05.21._T</vt:lpstr>
      <vt:lpstr>FS05.22._0</vt:lpstr>
      <vt:lpstr>FS05.22._B</vt:lpstr>
      <vt:lpstr>FS05.22._C</vt:lpstr>
      <vt:lpstr>FS05.22._D</vt:lpstr>
      <vt:lpstr>FS05.22._E</vt:lpstr>
      <vt:lpstr>FS05.22._I</vt:lpstr>
      <vt:lpstr>FS05.22._J</vt:lpstr>
      <vt:lpstr>FS05.22._K</vt:lpstr>
      <vt:lpstr>FS05.22._L</vt:lpstr>
      <vt:lpstr>FS05.22._M</vt:lpstr>
      <vt:lpstr>FS05.22._N</vt:lpstr>
      <vt:lpstr>FS05.22._O</vt:lpstr>
      <vt:lpstr>FS05.22._P</vt:lpstr>
      <vt:lpstr>FS05.22._R</vt:lpstr>
      <vt:lpstr>FS05.22._S</vt:lpstr>
      <vt:lpstr>FS05.22._T</vt:lpstr>
      <vt:lpstr>FS05.23._0</vt:lpstr>
      <vt:lpstr>FS05.23._B</vt:lpstr>
      <vt:lpstr>FS05.23._C</vt:lpstr>
      <vt:lpstr>FS05.23._D</vt:lpstr>
      <vt:lpstr>FS05.23._E</vt:lpstr>
      <vt:lpstr>FS05.23._I</vt:lpstr>
      <vt:lpstr>FS05.23._J</vt:lpstr>
      <vt:lpstr>FS05.23._K</vt:lpstr>
      <vt:lpstr>FS05.23._L</vt:lpstr>
      <vt:lpstr>FS05.23._M</vt:lpstr>
      <vt:lpstr>FS05.23._N</vt:lpstr>
      <vt:lpstr>FS05.23._O</vt:lpstr>
      <vt:lpstr>FS05.23._P</vt:lpstr>
      <vt:lpstr>FS05.23._R</vt:lpstr>
      <vt:lpstr>FS05.23._S</vt:lpstr>
      <vt:lpstr>FS05.23._T</vt:lpstr>
      <vt:lpstr>FS05.24._0</vt:lpstr>
      <vt:lpstr>FS05.24._B</vt:lpstr>
      <vt:lpstr>FS05.24._C</vt:lpstr>
      <vt:lpstr>FS05.24._D</vt:lpstr>
      <vt:lpstr>FS05.24._E</vt:lpstr>
      <vt:lpstr>FS05.24._I</vt:lpstr>
      <vt:lpstr>FS05.24._J</vt:lpstr>
      <vt:lpstr>FS05.24._K</vt:lpstr>
      <vt:lpstr>FS05.24._L</vt:lpstr>
      <vt:lpstr>FS05.24._M</vt:lpstr>
      <vt:lpstr>FS05.24._N</vt:lpstr>
      <vt:lpstr>FS05.24._O</vt:lpstr>
      <vt:lpstr>FS05.24._P</vt:lpstr>
      <vt:lpstr>FS05.24._R</vt:lpstr>
      <vt:lpstr>FS05.24._S</vt:lpstr>
      <vt:lpstr>FS05.24._T</vt:lpstr>
      <vt:lpstr>FS05.25._0</vt:lpstr>
      <vt:lpstr>FS05.25._B</vt:lpstr>
      <vt:lpstr>FS05.25._C</vt:lpstr>
      <vt:lpstr>FS05.25._D</vt:lpstr>
      <vt:lpstr>FS05.25._E</vt:lpstr>
      <vt:lpstr>FS05.25._I</vt:lpstr>
      <vt:lpstr>FS05.25._J</vt:lpstr>
      <vt:lpstr>FS05.25._K</vt:lpstr>
      <vt:lpstr>FS05.25._L</vt:lpstr>
      <vt:lpstr>FS05.25._M</vt:lpstr>
      <vt:lpstr>FS05.25._N</vt:lpstr>
      <vt:lpstr>FS05.25._O</vt:lpstr>
      <vt:lpstr>FS05.25._P</vt:lpstr>
      <vt:lpstr>FS05.25._R</vt:lpstr>
      <vt:lpstr>FS05.25._S</vt:lpstr>
      <vt:lpstr>FS05.25._T</vt:lpstr>
      <vt:lpstr>FS05.26._0</vt:lpstr>
      <vt:lpstr>FS05.26._B</vt:lpstr>
      <vt:lpstr>FS05.26._C</vt:lpstr>
      <vt:lpstr>FS05.26._D</vt:lpstr>
      <vt:lpstr>FS05.26._E</vt:lpstr>
      <vt:lpstr>FS05.26._I</vt:lpstr>
      <vt:lpstr>FS05.26._J</vt:lpstr>
      <vt:lpstr>FS05.26._K</vt:lpstr>
      <vt:lpstr>FS05.26._L</vt:lpstr>
      <vt:lpstr>FS05.26._M</vt:lpstr>
      <vt:lpstr>FS05.26._N</vt:lpstr>
      <vt:lpstr>FS05.26._O</vt:lpstr>
      <vt:lpstr>FS05.26._P</vt:lpstr>
      <vt:lpstr>FS05.26._R</vt:lpstr>
      <vt:lpstr>FS05.26._S</vt:lpstr>
      <vt:lpstr>FS05.26._T</vt:lpstr>
      <vt:lpstr>FS05.27._0</vt:lpstr>
      <vt:lpstr>FS05.27._B</vt:lpstr>
      <vt:lpstr>FS05.27._C</vt:lpstr>
      <vt:lpstr>FS05.27._D</vt:lpstr>
      <vt:lpstr>FS05.27._E</vt:lpstr>
      <vt:lpstr>FS05.27._I</vt:lpstr>
      <vt:lpstr>FS05.27._J</vt:lpstr>
      <vt:lpstr>FS05.27._K</vt:lpstr>
      <vt:lpstr>FS05.27._L</vt:lpstr>
      <vt:lpstr>FS05.27._M</vt:lpstr>
      <vt:lpstr>FS05.27._N</vt:lpstr>
      <vt:lpstr>FS05.27._O</vt:lpstr>
      <vt:lpstr>FS05.27._P</vt:lpstr>
      <vt:lpstr>FS05.27._R</vt:lpstr>
      <vt:lpstr>FS05.27._S</vt:lpstr>
      <vt:lpstr>FS05.27._T</vt:lpstr>
      <vt:lpstr>FS05.28._0</vt:lpstr>
      <vt:lpstr>FS05.28._B</vt:lpstr>
      <vt:lpstr>FS05.28._C</vt:lpstr>
      <vt:lpstr>FS05.28._D</vt:lpstr>
      <vt:lpstr>FS05.28._E</vt:lpstr>
      <vt:lpstr>FS05.28._I</vt:lpstr>
      <vt:lpstr>FS05.28._J</vt:lpstr>
      <vt:lpstr>FS05.28._K</vt:lpstr>
      <vt:lpstr>FS05.28._L</vt:lpstr>
      <vt:lpstr>FS05.28._M</vt:lpstr>
      <vt:lpstr>FS05.28._N</vt:lpstr>
      <vt:lpstr>FS05.28._O</vt:lpstr>
      <vt:lpstr>FS05.28._P</vt:lpstr>
      <vt:lpstr>FS05.28._R</vt:lpstr>
      <vt:lpstr>FS05.28._S</vt:lpstr>
      <vt:lpstr>FS05.28._T</vt:lpstr>
      <vt:lpstr>FS05.29._0</vt:lpstr>
      <vt:lpstr>FS05.29._B</vt:lpstr>
      <vt:lpstr>FS05.29._C</vt:lpstr>
      <vt:lpstr>FS05.29._D</vt:lpstr>
      <vt:lpstr>FS05.29._E</vt:lpstr>
      <vt:lpstr>FS05.29._I</vt:lpstr>
      <vt:lpstr>FS05.29._J</vt:lpstr>
      <vt:lpstr>FS05.29._K</vt:lpstr>
      <vt:lpstr>FS05.29._L</vt:lpstr>
      <vt:lpstr>FS05.29._M</vt:lpstr>
      <vt:lpstr>FS05.29._N</vt:lpstr>
      <vt:lpstr>FS05.29._O</vt:lpstr>
      <vt:lpstr>FS05.29._P</vt:lpstr>
      <vt:lpstr>FS05.29._R</vt:lpstr>
      <vt:lpstr>FS05.29._S</vt:lpstr>
      <vt:lpstr>FS05.29._T</vt:lpstr>
      <vt:lpstr>FS05.3._0</vt:lpstr>
      <vt:lpstr>FS05.3._B</vt:lpstr>
      <vt:lpstr>FS05.3._C</vt:lpstr>
      <vt:lpstr>FS05.3._D</vt:lpstr>
      <vt:lpstr>FS05.3._E</vt:lpstr>
      <vt:lpstr>FS05.3._I</vt:lpstr>
      <vt:lpstr>FS05.3._J</vt:lpstr>
      <vt:lpstr>FS05.3._K</vt:lpstr>
      <vt:lpstr>FS05.3._L</vt:lpstr>
      <vt:lpstr>FS05.3._M</vt:lpstr>
      <vt:lpstr>FS05.3._N</vt:lpstr>
      <vt:lpstr>FS05.3._O</vt:lpstr>
      <vt:lpstr>FS05.3._P</vt:lpstr>
      <vt:lpstr>FS05.3._R</vt:lpstr>
      <vt:lpstr>FS05.3._S</vt:lpstr>
      <vt:lpstr>FS05.3._T</vt:lpstr>
      <vt:lpstr>FS05.30._0</vt:lpstr>
      <vt:lpstr>FS05.30._B</vt:lpstr>
      <vt:lpstr>FS05.30._C</vt:lpstr>
      <vt:lpstr>FS05.30._D</vt:lpstr>
      <vt:lpstr>FS05.30._E</vt:lpstr>
      <vt:lpstr>FS05.30._I</vt:lpstr>
      <vt:lpstr>FS05.30._J</vt:lpstr>
      <vt:lpstr>FS05.30._K</vt:lpstr>
      <vt:lpstr>FS05.30._L</vt:lpstr>
      <vt:lpstr>FS05.30._M</vt:lpstr>
      <vt:lpstr>FS05.30._N</vt:lpstr>
      <vt:lpstr>FS05.30._O</vt:lpstr>
      <vt:lpstr>FS05.30._P</vt:lpstr>
      <vt:lpstr>FS05.30._R</vt:lpstr>
      <vt:lpstr>FS05.30._S</vt:lpstr>
      <vt:lpstr>FS05.30._T</vt:lpstr>
      <vt:lpstr>FS05.31._0</vt:lpstr>
      <vt:lpstr>FS05.31._B</vt:lpstr>
      <vt:lpstr>FS05.31._C</vt:lpstr>
      <vt:lpstr>FS05.31._D</vt:lpstr>
      <vt:lpstr>FS05.31._E</vt:lpstr>
      <vt:lpstr>FS05.31._I</vt:lpstr>
      <vt:lpstr>FS05.31._J</vt:lpstr>
      <vt:lpstr>FS05.31._K</vt:lpstr>
      <vt:lpstr>FS05.31._L</vt:lpstr>
      <vt:lpstr>FS05.31._M</vt:lpstr>
      <vt:lpstr>FS05.31._N</vt:lpstr>
      <vt:lpstr>FS05.31._O</vt:lpstr>
      <vt:lpstr>FS05.31._P</vt:lpstr>
      <vt:lpstr>FS05.31._R</vt:lpstr>
      <vt:lpstr>FS05.31._S</vt:lpstr>
      <vt:lpstr>FS05.31._T</vt:lpstr>
      <vt:lpstr>FS05.32._0</vt:lpstr>
      <vt:lpstr>FS05.32._B</vt:lpstr>
      <vt:lpstr>FS05.32._C</vt:lpstr>
      <vt:lpstr>FS05.32._D</vt:lpstr>
      <vt:lpstr>FS05.32._E</vt:lpstr>
      <vt:lpstr>FS05.32._I</vt:lpstr>
      <vt:lpstr>FS05.32._J</vt:lpstr>
      <vt:lpstr>FS05.32._K</vt:lpstr>
      <vt:lpstr>FS05.32._L</vt:lpstr>
      <vt:lpstr>FS05.32._M</vt:lpstr>
      <vt:lpstr>FS05.32._N</vt:lpstr>
      <vt:lpstr>FS05.32._O</vt:lpstr>
      <vt:lpstr>FS05.32._P</vt:lpstr>
      <vt:lpstr>FS05.32._R</vt:lpstr>
      <vt:lpstr>FS05.32._S</vt:lpstr>
      <vt:lpstr>FS05.32._T</vt:lpstr>
      <vt:lpstr>FS05.33._0</vt:lpstr>
      <vt:lpstr>FS05.33._B</vt:lpstr>
      <vt:lpstr>FS05.33._C</vt:lpstr>
      <vt:lpstr>FS05.33._D</vt:lpstr>
      <vt:lpstr>FS05.33._E</vt:lpstr>
      <vt:lpstr>FS05.33._I</vt:lpstr>
      <vt:lpstr>FS05.33._J</vt:lpstr>
      <vt:lpstr>FS05.33._K</vt:lpstr>
      <vt:lpstr>FS05.33._L</vt:lpstr>
      <vt:lpstr>FS05.33._M</vt:lpstr>
      <vt:lpstr>FS05.33._N</vt:lpstr>
      <vt:lpstr>FS05.33._O</vt:lpstr>
      <vt:lpstr>FS05.33._P</vt:lpstr>
      <vt:lpstr>FS05.33._R</vt:lpstr>
      <vt:lpstr>FS05.33._S</vt:lpstr>
      <vt:lpstr>FS05.33._T</vt:lpstr>
      <vt:lpstr>FS05.34._0</vt:lpstr>
      <vt:lpstr>FS05.34._B</vt:lpstr>
      <vt:lpstr>FS05.34._C</vt:lpstr>
      <vt:lpstr>FS05.34._D</vt:lpstr>
      <vt:lpstr>FS05.34._E</vt:lpstr>
      <vt:lpstr>FS05.34._I</vt:lpstr>
      <vt:lpstr>FS05.34._J</vt:lpstr>
      <vt:lpstr>FS05.34._K</vt:lpstr>
      <vt:lpstr>FS05.34._L</vt:lpstr>
      <vt:lpstr>FS05.34._M</vt:lpstr>
      <vt:lpstr>FS05.34._N</vt:lpstr>
      <vt:lpstr>FS05.34._O</vt:lpstr>
      <vt:lpstr>FS05.34._P</vt:lpstr>
      <vt:lpstr>FS05.34._R</vt:lpstr>
      <vt:lpstr>FS05.34._S</vt:lpstr>
      <vt:lpstr>FS05.34._T</vt:lpstr>
      <vt:lpstr>FS05.35._0</vt:lpstr>
      <vt:lpstr>FS05.35._B</vt:lpstr>
      <vt:lpstr>FS05.35._C</vt:lpstr>
      <vt:lpstr>FS05.35._D</vt:lpstr>
      <vt:lpstr>FS05.35._E</vt:lpstr>
      <vt:lpstr>FS05.35._I</vt:lpstr>
      <vt:lpstr>FS05.35._J</vt:lpstr>
      <vt:lpstr>FS05.35._K</vt:lpstr>
      <vt:lpstr>FS05.35._L</vt:lpstr>
      <vt:lpstr>FS05.35._M</vt:lpstr>
      <vt:lpstr>FS05.35._N</vt:lpstr>
      <vt:lpstr>FS05.35._O</vt:lpstr>
      <vt:lpstr>FS05.35._P</vt:lpstr>
      <vt:lpstr>FS05.35._R</vt:lpstr>
      <vt:lpstr>FS05.35._S</vt:lpstr>
      <vt:lpstr>FS05.35._T</vt:lpstr>
      <vt:lpstr>FS05.36._0</vt:lpstr>
      <vt:lpstr>FS05.36._B</vt:lpstr>
      <vt:lpstr>FS05.36._C</vt:lpstr>
      <vt:lpstr>FS05.36._D</vt:lpstr>
      <vt:lpstr>FS05.36._E</vt:lpstr>
      <vt:lpstr>FS05.36._I</vt:lpstr>
      <vt:lpstr>FS05.36._J</vt:lpstr>
      <vt:lpstr>FS05.36._K</vt:lpstr>
      <vt:lpstr>FS05.36._L</vt:lpstr>
      <vt:lpstr>FS05.36._M</vt:lpstr>
      <vt:lpstr>FS05.36._N</vt:lpstr>
      <vt:lpstr>FS05.36._O</vt:lpstr>
      <vt:lpstr>FS05.36._P</vt:lpstr>
      <vt:lpstr>FS05.36._R</vt:lpstr>
      <vt:lpstr>FS05.36._S</vt:lpstr>
      <vt:lpstr>FS05.36._T</vt:lpstr>
      <vt:lpstr>FS05.37._0</vt:lpstr>
      <vt:lpstr>FS05.37._B</vt:lpstr>
      <vt:lpstr>FS05.37._C</vt:lpstr>
      <vt:lpstr>FS05.37._D</vt:lpstr>
      <vt:lpstr>FS05.37._E</vt:lpstr>
      <vt:lpstr>FS05.37._I</vt:lpstr>
      <vt:lpstr>FS05.37._J</vt:lpstr>
      <vt:lpstr>FS05.37._K</vt:lpstr>
      <vt:lpstr>FS05.37._L</vt:lpstr>
      <vt:lpstr>FS05.37._M</vt:lpstr>
      <vt:lpstr>FS05.37._N</vt:lpstr>
      <vt:lpstr>FS05.37._O</vt:lpstr>
      <vt:lpstr>FS05.37._P</vt:lpstr>
      <vt:lpstr>FS05.37._R</vt:lpstr>
      <vt:lpstr>FS05.37._S</vt:lpstr>
      <vt:lpstr>FS05.37._T</vt:lpstr>
      <vt:lpstr>FS05.38._0</vt:lpstr>
      <vt:lpstr>FS05.38._B</vt:lpstr>
      <vt:lpstr>FS05.38._C</vt:lpstr>
      <vt:lpstr>FS05.38._D</vt:lpstr>
      <vt:lpstr>FS05.38._E</vt:lpstr>
      <vt:lpstr>FS05.38._I</vt:lpstr>
      <vt:lpstr>FS05.38._J</vt:lpstr>
      <vt:lpstr>FS05.38._K</vt:lpstr>
      <vt:lpstr>FS05.38._L</vt:lpstr>
      <vt:lpstr>FS05.38._M</vt:lpstr>
      <vt:lpstr>FS05.38._N</vt:lpstr>
      <vt:lpstr>FS05.38._O</vt:lpstr>
      <vt:lpstr>FS05.38._P</vt:lpstr>
      <vt:lpstr>FS05.38._R</vt:lpstr>
      <vt:lpstr>FS05.38._S</vt:lpstr>
      <vt:lpstr>FS05.38._T</vt:lpstr>
      <vt:lpstr>FS05.39._0</vt:lpstr>
      <vt:lpstr>FS05.39._B</vt:lpstr>
      <vt:lpstr>FS05.39._C</vt:lpstr>
      <vt:lpstr>FS05.39._D</vt:lpstr>
      <vt:lpstr>FS05.39._E</vt:lpstr>
      <vt:lpstr>FS05.39._I</vt:lpstr>
      <vt:lpstr>FS05.39._J</vt:lpstr>
      <vt:lpstr>FS05.39._K</vt:lpstr>
      <vt:lpstr>FS05.39._L</vt:lpstr>
      <vt:lpstr>FS05.39._M</vt:lpstr>
      <vt:lpstr>FS05.39._N</vt:lpstr>
      <vt:lpstr>FS05.39._O</vt:lpstr>
      <vt:lpstr>FS05.39._P</vt:lpstr>
      <vt:lpstr>FS05.39._R</vt:lpstr>
      <vt:lpstr>FS05.39._S</vt:lpstr>
      <vt:lpstr>FS05.39._T</vt:lpstr>
      <vt:lpstr>FS05.4._0</vt:lpstr>
      <vt:lpstr>FS05.4._B</vt:lpstr>
      <vt:lpstr>FS05.4._C</vt:lpstr>
      <vt:lpstr>FS05.4._D</vt:lpstr>
      <vt:lpstr>FS05.4._E</vt:lpstr>
      <vt:lpstr>FS05.4._I</vt:lpstr>
      <vt:lpstr>FS05.4._J</vt:lpstr>
      <vt:lpstr>FS05.4._K</vt:lpstr>
      <vt:lpstr>FS05.4._L</vt:lpstr>
      <vt:lpstr>FS05.4._M</vt:lpstr>
      <vt:lpstr>FS05.4._N</vt:lpstr>
      <vt:lpstr>FS05.4._O</vt:lpstr>
      <vt:lpstr>FS05.4._P</vt:lpstr>
      <vt:lpstr>FS05.4._R</vt:lpstr>
      <vt:lpstr>FS05.4._S</vt:lpstr>
      <vt:lpstr>FS05.4._T</vt:lpstr>
      <vt:lpstr>FS05.40._0</vt:lpstr>
      <vt:lpstr>FS05.40._B</vt:lpstr>
      <vt:lpstr>FS05.40._C</vt:lpstr>
      <vt:lpstr>FS05.40._D</vt:lpstr>
      <vt:lpstr>FS05.40._E</vt:lpstr>
      <vt:lpstr>FS05.40._I</vt:lpstr>
      <vt:lpstr>FS05.40._J</vt:lpstr>
      <vt:lpstr>FS05.40._K</vt:lpstr>
      <vt:lpstr>FS05.40._L</vt:lpstr>
      <vt:lpstr>FS05.40._M</vt:lpstr>
      <vt:lpstr>FS05.40._N</vt:lpstr>
      <vt:lpstr>FS05.40._O</vt:lpstr>
      <vt:lpstr>FS05.40._P</vt:lpstr>
      <vt:lpstr>FS05.40._R</vt:lpstr>
      <vt:lpstr>FS05.40._S</vt:lpstr>
      <vt:lpstr>FS05.40._T</vt:lpstr>
      <vt:lpstr>FS05.41._0</vt:lpstr>
      <vt:lpstr>FS05.41._B</vt:lpstr>
      <vt:lpstr>FS05.41._C</vt:lpstr>
      <vt:lpstr>FS05.41._D</vt:lpstr>
      <vt:lpstr>FS05.41._E</vt:lpstr>
      <vt:lpstr>FS05.41._I</vt:lpstr>
      <vt:lpstr>FS05.41._J</vt:lpstr>
      <vt:lpstr>FS05.41._K</vt:lpstr>
      <vt:lpstr>FS05.41._L</vt:lpstr>
      <vt:lpstr>FS05.41._M</vt:lpstr>
      <vt:lpstr>FS05.41._N</vt:lpstr>
      <vt:lpstr>FS05.41._O</vt:lpstr>
      <vt:lpstr>FS05.41._P</vt:lpstr>
      <vt:lpstr>FS05.41._R</vt:lpstr>
      <vt:lpstr>FS05.41._S</vt:lpstr>
      <vt:lpstr>FS05.41._T</vt:lpstr>
      <vt:lpstr>FS05.42._0</vt:lpstr>
      <vt:lpstr>FS05.42._B</vt:lpstr>
      <vt:lpstr>FS05.42._C</vt:lpstr>
      <vt:lpstr>FS05.42._D</vt:lpstr>
      <vt:lpstr>FS05.42._E</vt:lpstr>
      <vt:lpstr>FS05.42._I</vt:lpstr>
      <vt:lpstr>FS05.42._J</vt:lpstr>
      <vt:lpstr>FS05.42._K</vt:lpstr>
      <vt:lpstr>FS05.42._L</vt:lpstr>
      <vt:lpstr>FS05.42._M</vt:lpstr>
      <vt:lpstr>FS05.42._N</vt:lpstr>
      <vt:lpstr>FS05.42._O</vt:lpstr>
      <vt:lpstr>FS05.42._P</vt:lpstr>
      <vt:lpstr>FS05.42._R</vt:lpstr>
      <vt:lpstr>FS05.42._S</vt:lpstr>
      <vt:lpstr>FS05.42._T</vt:lpstr>
      <vt:lpstr>FS05.43._0</vt:lpstr>
      <vt:lpstr>FS05.43._B</vt:lpstr>
      <vt:lpstr>FS05.43._C</vt:lpstr>
      <vt:lpstr>FS05.43._D</vt:lpstr>
      <vt:lpstr>FS05.43._E</vt:lpstr>
      <vt:lpstr>FS05.43._I</vt:lpstr>
      <vt:lpstr>FS05.43._J</vt:lpstr>
      <vt:lpstr>FS05.43._K</vt:lpstr>
      <vt:lpstr>FS05.43._L</vt:lpstr>
      <vt:lpstr>FS05.43._M</vt:lpstr>
      <vt:lpstr>FS05.43._N</vt:lpstr>
      <vt:lpstr>FS05.43._O</vt:lpstr>
      <vt:lpstr>FS05.43._P</vt:lpstr>
      <vt:lpstr>FS05.43._R</vt:lpstr>
      <vt:lpstr>FS05.43._S</vt:lpstr>
      <vt:lpstr>FS05.43._T</vt:lpstr>
      <vt:lpstr>FS05.44._0</vt:lpstr>
      <vt:lpstr>FS05.44._B</vt:lpstr>
      <vt:lpstr>FS05.44._C</vt:lpstr>
      <vt:lpstr>FS05.44._D</vt:lpstr>
      <vt:lpstr>FS05.44._E</vt:lpstr>
      <vt:lpstr>FS05.44._I</vt:lpstr>
      <vt:lpstr>FS05.44._J</vt:lpstr>
      <vt:lpstr>FS05.44._K</vt:lpstr>
      <vt:lpstr>FS05.44._L</vt:lpstr>
      <vt:lpstr>FS05.44._M</vt:lpstr>
      <vt:lpstr>FS05.44._N</vt:lpstr>
      <vt:lpstr>FS05.44._O</vt:lpstr>
      <vt:lpstr>FS05.44._P</vt:lpstr>
      <vt:lpstr>FS05.44._R</vt:lpstr>
      <vt:lpstr>FS05.44._S</vt:lpstr>
      <vt:lpstr>FS05.44._T</vt:lpstr>
      <vt:lpstr>FS05.45._0</vt:lpstr>
      <vt:lpstr>FS05.45._B</vt:lpstr>
      <vt:lpstr>FS05.45._C</vt:lpstr>
      <vt:lpstr>FS05.45._D</vt:lpstr>
      <vt:lpstr>FS05.45._E</vt:lpstr>
      <vt:lpstr>FS05.45._I</vt:lpstr>
      <vt:lpstr>FS05.45._J</vt:lpstr>
      <vt:lpstr>FS05.45._K</vt:lpstr>
      <vt:lpstr>FS05.45._L</vt:lpstr>
      <vt:lpstr>FS05.45._M</vt:lpstr>
      <vt:lpstr>FS05.45._N</vt:lpstr>
      <vt:lpstr>FS05.45._O</vt:lpstr>
      <vt:lpstr>FS05.45._P</vt:lpstr>
      <vt:lpstr>FS05.45._R</vt:lpstr>
      <vt:lpstr>FS05.45._S</vt:lpstr>
      <vt:lpstr>FS05.45._T</vt:lpstr>
      <vt:lpstr>FS05.46._0</vt:lpstr>
      <vt:lpstr>FS05.46._B</vt:lpstr>
      <vt:lpstr>FS05.46._C</vt:lpstr>
      <vt:lpstr>FS05.46._D</vt:lpstr>
      <vt:lpstr>FS05.46._E</vt:lpstr>
      <vt:lpstr>FS05.46._I</vt:lpstr>
      <vt:lpstr>FS05.46._J</vt:lpstr>
      <vt:lpstr>FS05.46._K</vt:lpstr>
      <vt:lpstr>FS05.46._L</vt:lpstr>
      <vt:lpstr>FS05.46._M</vt:lpstr>
      <vt:lpstr>FS05.46._N</vt:lpstr>
      <vt:lpstr>FS05.46._O</vt:lpstr>
      <vt:lpstr>FS05.46._P</vt:lpstr>
      <vt:lpstr>FS05.46._R</vt:lpstr>
      <vt:lpstr>FS05.46._S</vt:lpstr>
      <vt:lpstr>FS05.46._T</vt:lpstr>
      <vt:lpstr>FS05.47._0</vt:lpstr>
      <vt:lpstr>FS05.47._B</vt:lpstr>
      <vt:lpstr>FS05.47._C</vt:lpstr>
      <vt:lpstr>FS05.47._D</vt:lpstr>
      <vt:lpstr>FS05.47._E</vt:lpstr>
      <vt:lpstr>FS05.47._I</vt:lpstr>
      <vt:lpstr>FS05.47._J</vt:lpstr>
      <vt:lpstr>FS05.47._K</vt:lpstr>
      <vt:lpstr>FS05.47._L</vt:lpstr>
      <vt:lpstr>FS05.47._M</vt:lpstr>
      <vt:lpstr>FS05.47._N</vt:lpstr>
      <vt:lpstr>FS05.47._O</vt:lpstr>
      <vt:lpstr>FS05.47._P</vt:lpstr>
      <vt:lpstr>FS05.47._R</vt:lpstr>
      <vt:lpstr>FS05.47._S</vt:lpstr>
      <vt:lpstr>FS05.47._T</vt:lpstr>
      <vt:lpstr>FS05.48._0</vt:lpstr>
      <vt:lpstr>FS05.48._B</vt:lpstr>
      <vt:lpstr>FS05.48._C</vt:lpstr>
      <vt:lpstr>FS05.48._D</vt:lpstr>
      <vt:lpstr>FS05.48._E</vt:lpstr>
      <vt:lpstr>FS05.48._I</vt:lpstr>
      <vt:lpstr>FS05.48._J</vt:lpstr>
      <vt:lpstr>FS05.48._K</vt:lpstr>
      <vt:lpstr>FS05.48._L</vt:lpstr>
      <vt:lpstr>FS05.48._M</vt:lpstr>
      <vt:lpstr>FS05.48._N</vt:lpstr>
      <vt:lpstr>FS05.48._O</vt:lpstr>
      <vt:lpstr>FS05.48._P</vt:lpstr>
      <vt:lpstr>FS05.48._R</vt:lpstr>
      <vt:lpstr>FS05.48._S</vt:lpstr>
      <vt:lpstr>FS05.48._T</vt:lpstr>
      <vt:lpstr>FS05.49._0</vt:lpstr>
      <vt:lpstr>FS05.49._B</vt:lpstr>
      <vt:lpstr>FS05.49._C</vt:lpstr>
      <vt:lpstr>FS05.49._D</vt:lpstr>
      <vt:lpstr>FS05.49._E</vt:lpstr>
      <vt:lpstr>FS05.49._I</vt:lpstr>
      <vt:lpstr>FS05.49._J</vt:lpstr>
      <vt:lpstr>FS05.49._K</vt:lpstr>
      <vt:lpstr>FS05.49._L</vt:lpstr>
      <vt:lpstr>FS05.49._M</vt:lpstr>
      <vt:lpstr>FS05.49._N</vt:lpstr>
      <vt:lpstr>FS05.49._O</vt:lpstr>
      <vt:lpstr>FS05.49._P</vt:lpstr>
      <vt:lpstr>FS05.49._R</vt:lpstr>
      <vt:lpstr>FS05.49._S</vt:lpstr>
      <vt:lpstr>FS05.49._T</vt:lpstr>
      <vt:lpstr>FS05.5._0</vt:lpstr>
      <vt:lpstr>FS05.5._B</vt:lpstr>
      <vt:lpstr>FS05.5._C</vt:lpstr>
      <vt:lpstr>FS05.5._D</vt:lpstr>
      <vt:lpstr>FS05.5._E</vt:lpstr>
      <vt:lpstr>FS05.5._I</vt:lpstr>
      <vt:lpstr>FS05.5._J</vt:lpstr>
      <vt:lpstr>FS05.5._K</vt:lpstr>
      <vt:lpstr>FS05.5._L</vt:lpstr>
      <vt:lpstr>FS05.5._M</vt:lpstr>
      <vt:lpstr>FS05.5._N</vt:lpstr>
      <vt:lpstr>FS05.5._O</vt:lpstr>
      <vt:lpstr>FS05.5._P</vt:lpstr>
      <vt:lpstr>FS05.5._R</vt:lpstr>
      <vt:lpstr>FS05.5._S</vt:lpstr>
      <vt:lpstr>FS05.5._T</vt:lpstr>
      <vt:lpstr>FS05.50._0</vt:lpstr>
      <vt:lpstr>FS05.50._B</vt:lpstr>
      <vt:lpstr>FS05.50._C</vt:lpstr>
      <vt:lpstr>FS05.50._D</vt:lpstr>
      <vt:lpstr>FS05.50._E</vt:lpstr>
      <vt:lpstr>FS05.50._I</vt:lpstr>
      <vt:lpstr>FS05.50._J</vt:lpstr>
      <vt:lpstr>FS05.50._K</vt:lpstr>
      <vt:lpstr>FS05.50._L</vt:lpstr>
      <vt:lpstr>FS05.50._M</vt:lpstr>
      <vt:lpstr>FS05.50._N</vt:lpstr>
      <vt:lpstr>FS05.50._O</vt:lpstr>
      <vt:lpstr>FS05.50._P</vt:lpstr>
      <vt:lpstr>FS05.50._R</vt:lpstr>
      <vt:lpstr>FS05.50._S</vt:lpstr>
      <vt:lpstr>FS05.50._T</vt:lpstr>
      <vt:lpstr>FS05.6._0</vt:lpstr>
      <vt:lpstr>FS05.6._B</vt:lpstr>
      <vt:lpstr>FS05.6._C</vt:lpstr>
      <vt:lpstr>FS05.6._D</vt:lpstr>
      <vt:lpstr>FS05.6._E</vt:lpstr>
      <vt:lpstr>FS05.6._I</vt:lpstr>
      <vt:lpstr>FS05.6._J</vt:lpstr>
      <vt:lpstr>FS05.6._K</vt:lpstr>
      <vt:lpstr>FS05.6._L</vt:lpstr>
      <vt:lpstr>FS05.6._M</vt:lpstr>
      <vt:lpstr>FS05.6._N</vt:lpstr>
      <vt:lpstr>FS05.6._O</vt:lpstr>
      <vt:lpstr>FS05.6._P</vt:lpstr>
      <vt:lpstr>FS05.6._R</vt:lpstr>
      <vt:lpstr>FS05.6._S</vt:lpstr>
      <vt:lpstr>FS05.6._T</vt:lpstr>
      <vt:lpstr>FS05.7._0</vt:lpstr>
      <vt:lpstr>FS05.7._B</vt:lpstr>
      <vt:lpstr>FS05.7._C</vt:lpstr>
      <vt:lpstr>FS05.7._D</vt:lpstr>
      <vt:lpstr>FS05.7._E</vt:lpstr>
      <vt:lpstr>FS05.7._I</vt:lpstr>
      <vt:lpstr>FS05.7._J</vt:lpstr>
      <vt:lpstr>FS05.7._K</vt:lpstr>
      <vt:lpstr>FS05.7._L</vt:lpstr>
      <vt:lpstr>FS05.7._M</vt:lpstr>
      <vt:lpstr>FS05.7._N</vt:lpstr>
      <vt:lpstr>FS05.7._O</vt:lpstr>
      <vt:lpstr>FS05.7._P</vt:lpstr>
      <vt:lpstr>FS05.7._R</vt:lpstr>
      <vt:lpstr>FS05.7._S</vt:lpstr>
      <vt:lpstr>FS05.7._T</vt:lpstr>
      <vt:lpstr>FS05.8._0</vt:lpstr>
      <vt:lpstr>FS05.8._B</vt:lpstr>
      <vt:lpstr>FS05.8._C</vt:lpstr>
      <vt:lpstr>FS05.8._D</vt:lpstr>
      <vt:lpstr>FS05.8._E</vt:lpstr>
      <vt:lpstr>FS05.8._I</vt:lpstr>
      <vt:lpstr>FS05.8._J</vt:lpstr>
      <vt:lpstr>FS05.8._K</vt:lpstr>
      <vt:lpstr>FS05.8._L</vt:lpstr>
      <vt:lpstr>FS05.8._M</vt:lpstr>
      <vt:lpstr>FS05.8._N</vt:lpstr>
      <vt:lpstr>FS05.8._O</vt:lpstr>
      <vt:lpstr>FS05.8._P</vt:lpstr>
      <vt:lpstr>FS05.8._R</vt:lpstr>
      <vt:lpstr>FS05.8._S</vt:lpstr>
      <vt:lpstr>FS05.8._T</vt:lpstr>
      <vt:lpstr>FS05.9._0</vt:lpstr>
      <vt:lpstr>FS05.9._B</vt:lpstr>
      <vt:lpstr>FS05.9._C</vt:lpstr>
      <vt:lpstr>FS05.9._D</vt:lpstr>
      <vt:lpstr>FS05.9._E</vt:lpstr>
      <vt:lpstr>FS05.9._I</vt:lpstr>
      <vt:lpstr>FS05.9._J</vt:lpstr>
      <vt:lpstr>FS05.9._K</vt:lpstr>
      <vt:lpstr>FS05.9._L</vt:lpstr>
      <vt:lpstr>FS05.9._M</vt:lpstr>
      <vt:lpstr>FS05.9._N</vt:lpstr>
      <vt:lpstr>FS05.9._O</vt:lpstr>
      <vt:lpstr>FS05.9._P</vt:lpstr>
      <vt:lpstr>FS05.9._R</vt:lpstr>
      <vt:lpstr>FS05.9._S</vt:lpstr>
      <vt:lpstr>FS05.9._T</vt:lpstr>
      <vt:lpstr>FS06.1._0</vt:lpstr>
      <vt:lpstr>FS06.1._B</vt:lpstr>
      <vt:lpstr>FS06.1._C</vt:lpstr>
      <vt:lpstr>FS06.1._D</vt:lpstr>
      <vt:lpstr>FS06.1._E</vt:lpstr>
      <vt:lpstr>FS06.1._F</vt:lpstr>
      <vt:lpstr>FS06.1._G</vt:lpstr>
      <vt:lpstr>FS06.1._H</vt:lpstr>
      <vt:lpstr>FS06.1._I</vt:lpstr>
      <vt:lpstr>FS06.1._J</vt:lpstr>
      <vt:lpstr>FS06.1._K</vt:lpstr>
      <vt:lpstr>FS06.1._L</vt:lpstr>
      <vt:lpstr>FS06.1._M</vt:lpstr>
      <vt:lpstr>FS06.1._N</vt:lpstr>
      <vt:lpstr>FS06.1._O</vt:lpstr>
      <vt:lpstr>FS06.1._P</vt:lpstr>
      <vt:lpstr>FS06.10._0</vt:lpstr>
      <vt:lpstr>FS06.10._B</vt:lpstr>
      <vt:lpstr>FS06.10._C</vt:lpstr>
      <vt:lpstr>FS06.10._D</vt:lpstr>
      <vt:lpstr>FS06.10._E</vt:lpstr>
      <vt:lpstr>FS06.10._F</vt:lpstr>
      <vt:lpstr>FS06.10._G</vt:lpstr>
      <vt:lpstr>FS06.10._H</vt:lpstr>
      <vt:lpstr>FS06.10._I</vt:lpstr>
      <vt:lpstr>FS06.10._J</vt:lpstr>
      <vt:lpstr>FS06.10._K</vt:lpstr>
      <vt:lpstr>FS06.10._L</vt:lpstr>
      <vt:lpstr>FS06.10._M</vt:lpstr>
      <vt:lpstr>FS06.10._N</vt:lpstr>
      <vt:lpstr>FS06.10._O</vt:lpstr>
      <vt:lpstr>FS06.10._P</vt:lpstr>
      <vt:lpstr>FS06.11._0</vt:lpstr>
      <vt:lpstr>FS06.11._B</vt:lpstr>
      <vt:lpstr>FS06.11._C</vt:lpstr>
      <vt:lpstr>FS06.11._D</vt:lpstr>
      <vt:lpstr>FS06.11._E</vt:lpstr>
      <vt:lpstr>FS06.11._F</vt:lpstr>
      <vt:lpstr>FS06.11._G</vt:lpstr>
      <vt:lpstr>FS06.11._H</vt:lpstr>
      <vt:lpstr>FS06.11._I</vt:lpstr>
      <vt:lpstr>FS06.11._J</vt:lpstr>
      <vt:lpstr>FS06.11._K</vt:lpstr>
      <vt:lpstr>FS06.11._L</vt:lpstr>
      <vt:lpstr>FS06.11._M</vt:lpstr>
      <vt:lpstr>FS06.11._N</vt:lpstr>
      <vt:lpstr>FS06.11._O</vt:lpstr>
      <vt:lpstr>FS06.11._P</vt:lpstr>
      <vt:lpstr>FS06.12._0</vt:lpstr>
      <vt:lpstr>FS06.12._B</vt:lpstr>
      <vt:lpstr>FS06.12._C</vt:lpstr>
      <vt:lpstr>FS06.12._D</vt:lpstr>
      <vt:lpstr>FS06.12._E</vt:lpstr>
      <vt:lpstr>FS06.12._F</vt:lpstr>
      <vt:lpstr>FS06.12._G</vt:lpstr>
      <vt:lpstr>FS06.12._H</vt:lpstr>
      <vt:lpstr>FS06.12._I</vt:lpstr>
      <vt:lpstr>FS06.12._J</vt:lpstr>
      <vt:lpstr>FS06.12._K</vt:lpstr>
      <vt:lpstr>FS06.12._L</vt:lpstr>
      <vt:lpstr>FS06.12._M</vt:lpstr>
      <vt:lpstr>FS06.12._N</vt:lpstr>
      <vt:lpstr>FS06.12._O</vt:lpstr>
      <vt:lpstr>FS06.12._P</vt:lpstr>
      <vt:lpstr>FS06.13._0</vt:lpstr>
      <vt:lpstr>FS06.13._B</vt:lpstr>
      <vt:lpstr>FS06.13._C</vt:lpstr>
      <vt:lpstr>FS06.13._D</vt:lpstr>
      <vt:lpstr>FS06.13._E</vt:lpstr>
      <vt:lpstr>FS06.13._F</vt:lpstr>
      <vt:lpstr>FS06.13._G</vt:lpstr>
      <vt:lpstr>FS06.13._H</vt:lpstr>
      <vt:lpstr>FS06.13._I</vt:lpstr>
      <vt:lpstr>FS06.13._J</vt:lpstr>
      <vt:lpstr>FS06.13._K</vt:lpstr>
      <vt:lpstr>FS06.13._L</vt:lpstr>
      <vt:lpstr>FS06.13._M</vt:lpstr>
      <vt:lpstr>FS06.13._N</vt:lpstr>
      <vt:lpstr>FS06.13._O</vt:lpstr>
      <vt:lpstr>FS06.13._P</vt:lpstr>
      <vt:lpstr>FS06.14._0</vt:lpstr>
      <vt:lpstr>FS06.14._B</vt:lpstr>
      <vt:lpstr>FS06.14._C</vt:lpstr>
      <vt:lpstr>FS06.14._D</vt:lpstr>
      <vt:lpstr>FS06.14._E</vt:lpstr>
      <vt:lpstr>FS06.14._F</vt:lpstr>
      <vt:lpstr>FS06.14._G</vt:lpstr>
      <vt:lpstr>FS06.14._H</vt:lpstr>
      <vt:lpstr>FS06.14._I</vt:lpstr>
      <vt:lpstr>FS06.14._J</vt:lpstr>
      <vt:lpstr>FS06.14._K</vt:lpstr>
      <vt:lpstr>FS06.14._L</vt:lpstr>
      <vt:lpstr>FS06.14._M</vt:lpstr>
      <vt:lpstr>FS06.14._N</vt:lpstr>
      <vt:lpstr>FS06.14._O</vt:lpstr>
      <vt:lpstr>FS06.14._P</vt:lpstr>
      <vt:lpstr>FS06.15._0</vt:lpstr>
      <vt:lpstr>FS06.15._B</vt:lpstr>
      <vt:lpstr>FS06.15._C</vt:lpstr>
      <vt:lpstr>FS06.15._D</vt:lpstr>
      <vt:lpstr>FS06.15._E</vt:lpstr>
      <vt:lpstr>FS06.15._F</vt:lpstr>
      <vt:lpstr>FS06.15._G</vt:lpstr>
      <vt:lpstr>FS06.15._H</vt:lpstr>
      <vt:lpstr>FS06.15._I</vt:lpstr>
      <vt:lpstr>FS06.15._J</vt:lpstr>
      <vt:lpstr>FS06.15._K</vt:lpstr>
      <vt:lpstr>FS06.15._L</vt:lpstr>
      <vt:lpstr>FS06.15._M</vt:lpstr>
      <vt:lpstr>FS06.15._N</vt:lpstr>
      <vt:lpstr>FS06.15._O</vt:lpstr>
      <vt:lpstr>FS06.15._P</vt:lpstr>
      <vt:lpstr>FS06.16._0</vt:lpstr>
      <vt:lpstr>FS06.16._B</vt:lpstr>
      <vt:lpstr>FS06.16._C</vt:lpstr>
      <vt:lpstr>FS06.16._D</vt:lpstr>
      <vt:lpstr>FS06.16._E</vt:lpstr>
      <vt:lpstr>FS06.16._F</vt:lpstr>
      <vt:lpstr>FS06.16._G</vt:lpstr>
      <vt:lpstr>FS06.16._H</vt:lpstr>
      <vt:lpstr>FS06.16._I</vt:lpstr>
      <vt:lpstr>FS06.16._J</vt:lpstr>
      <vt:lpstr>FS06.16._K</vt:lpstr>
      <vt:lpstr>FS06.16._L</vt:lpstr>
      <vt:lpstr>FS06.16._M</vt:lpstr>
      <vt:lpstr>FS06.16._N</vt:lpstr>
      <vt:lpstr>FS06.16._O</vt:lpstr>
      <vt:lpstr>FS06.16._P</vt:lpstr>
      <vt:lpstr>FS06.17._0</vt:lpstr>
      <vt:lpstr>FS06.17._B</vt:lpstr>
      <vt:lpstr>FS06.17._C</vt:lpstr>
      <vt:lpstr>FS06.17._D</vt:lpstr>
      <vt:lpstr>FS06.17._E</vt:lpstr>
      <vt:lpstr>FS06.17._F</vt:lpstr>
      <vt:lpstr>FS06.17._G</vt:lpstr>
      <vt:lpstr>FS06.17._H</vt:lpstr>
      <vt:lpstr>FS06.17._I</vt:lpstr>
      <vt:lpstr>FS06.17._J</vt:lpstr>
      <vt:lpstr>FS06.17._K</vt:lpstr>
      <vt:lpstr>FS06.17._L</vt:lpstr>
      <vt:lpstr>FS06.17._M</vt:lpstr>
      <vt:lpstr>FS06.17._N</vt:lpstr>
      <vt:lpstr>FS06.17._O</vt:lpstr>
      <vt:lpstr>FS06.17._P</vt:lpstr>
      <vt:lpstr>FS06.18._0</vt:lpstr>
      <vt:lpstr>FS06.18._B</vt:lpstr>
      <vt:lpstr>FS06.18._C</vt:lpstr>
      <vt:lpstr>FS06.18._D</vt:lpstr>
      <vt:lpstr>FS06.18._E</vt:lpstr>
      <vt:lpstr>FS06.18._F</vt:lpstr>
      <vt:lpstr>FS06.18._G</vt:lpstr>
      <vt:lpstr>FS06.18._H</vt:lpstr>
      <vt:lpstr>FS06.18._I</vt:lpstr>
      <vt:lpstr>FS06.18._J</vt:lpstr>
      <vt:lpstr>FS06.18._K</vt:lpstr>
      <vt:lpstr>FS06.18._L</vt:lpstr>
      <vt:lpstr>FS06.18._M</vt:lpstr>
      <vt:lpstr>FS06.18._N</vt:lpstr>
      <vt:lpstr>FS06.18._O</vt:lpstr>
      <vt:lpstr>FS06.18._P</vt:lpstr>
      <vt:lpstr>FS06.19._0</vt:lpstr>
      <vt:lpstr>FS06.19._B</vt:lpstr>
      <vt:lpstr>FS06.19._C</vt:lpstr>
      <vt:lpstr>FS06.19._D</vt:lpstr>
      <vt:lpstr>FS06.19._E</vt:lpstr>
      <vt:lpstr>FS06.19._F</vt:lpstr>
      <vt:lpstr>FS06.19._G</vt:lpstr>
      <vt:lpstr>FS06.19._H</vt:lpstr>
      <vt:lpstr>FS06.19._I</vt:lpstr>
      <vt:lpstr>FS06.19._J</vt:lpstr>
      <vt:lpstr>FS06.19._K</vt:lpstr>
      <vt:lpstr>FS06.19._L</vt:lpstr>
      <vt:lpstr>FS06.19._M</vt:lpstr>
      <vt:lpstr>FS06.19._N</vt:lpstr>
      <vt:lpstr>FS06.19._O</vt:lpstr>
      <vt:lpstr>FS06.19._P</vt:lpstr>
      <vt:lpstr>FS06.2._0</vt:lpstr>
      <vt:lpstr>FS06.2._B</vt:lpstr>
      <vt:lpstr>FS06.2._C</vt:lpstr>
      <vt:lpstr>FS06.2._D</vt:lpstr>
      <vt:lpstr>FS06.2._E</vt:lpstr>
      <vt:lpstr>FS06.2._F</vt:lpstr>
      <vt:lpstr>FS06.2._G</vt:lpstr>
      <vt:lpstr>FS06.2._H</vt:lpstr>
      <vt:lpstr>FS06.2._I</vt:lpstr>
      <vt:lpstr>FS06.2._J</vt:lpstr>
      <vt:lpstr>FS06.2._K</vt:lpstr>
      <vt:lpstr>FS06.2._L</vt:lpstr>
      <vt:lpstr>FS06.2._M</vt:lpstr>
      <vt:lpstr>FS06.2._N</vt:lpstr>
      <vt:lpstr>FS06.2._O</vt:lpstr>
      <vt:lpstr>FS06.2._P</vt:lpstr>
      <vt:lpstr>FS06.20._0</vt:lpstr>
      <vt:lpstr>FS06.20._B</vt:lpstr>
      <vt:lpstr>FS06.20._C</vt:lpstr>
      <vt:lpstr>FS06.20._D</vt:lpstr>
      <vt:lpstr>FS06.20._E</vt:lpstr>
      <vt:lpstr>FS06.20._F</vt:lpstr>
      <vt:lpstr>FS06.20._G</vt:lpstr>
      <vt:lpstr>FS06.20._H</vt:lpstr>
      <vt:lpstr>FS06.20._I</vt:lpstr>
      <vt:lpstr>FS06.20._J</vt:lpstr>
      <vt:lpstr>FS06.20._K</vt:lpstr>
      <vt:lpstr>FS06.20._L</vt:lpstr>
      <vt:lpstr>FS06.20._M</vt:lpstr>
      <vt:lpstr>FS06.20._N</vt:lpstr>
      <vt:lpstr>FS06.20._O</vt:lpstr>
      <vt:lpstr>FS06.20._P</vt:lpstr>
      <vt:lpstr>FS06.21._0</vt:lpstr>
      <vt:lpstr>FS06.21._B</vt:lpstr>
      <vt:lpstr>FS06.21._C</vt:lpstr>
      <vt:lpstr>FS06.21._D</vt:lpstr>
      <vt:lpstr>FS06.21._E</vt:lpstr>
      <vt:lpstr>FS06.21._F</vt:lpstr>
      <vt:lpstr>FS06.21._G</vt:lpstr>
      <vt:lpstr>FS06.21._H</vt:lpstr>
      <vt:lpstr>FS06.21._I</vt:lpstr>
      <vt:lpstr>FS06.21._J</vt:lpstr>
      <vt:lpstr>FS06.21._K</vt:lpstr>
      <vt:lpstr>FS06.21._L</vt:lpstr>
      <vt:lpstr>FS06.21._M</vt:lpstr>
      <vt:lpstr>FS06.21._N</vt:lpstr>
      <vt:lpstr>FS06.21._O</vt:lpstr>
      <vt:lpstr>FS06.21._P</vt:lpstr>
      <vt:lpstr>FS06.22._0</vt:lpstr>
      <vt:lpstr>FS06.22._B</vt:lpstr>
      <vt:lpstr>FS06.22._C</vt:lpstr>
      <vt:lpstr>FS06.22._D</vt:lpstr>
      <vt:lpstr>FS06.22._E</vt:lpstr>
      <vt:lpstr>FS06.22._F</vt:lpstr>
      <vt:lpstr>FS06.22._G</vt:lpstr>
      <vt:lpstr>FS06.22._H</vt:lpstr>
      <vt:lpstr>FS06.22._I</vt:lpstr>
      <vt:lpstr>FS06.22._J</vt:lpstr>
      <vt:lpstr>FS06.22._K</vt:lpstr>
      <vt:lpstr>FS06.22._L</vt:lpstr>
      <vt:lpstr>FS06.22._M</vt:lpstr>
      <vt:lpstr>FS06.22._N</vt:lpstr>
      <vt:lpstr>FS06.22._O</vt:lpstr>
      <vt:lpstr>FS06.22._P</vt:lpstr>
      <vt:lpstr>FS06.23._0</vt:lpstr>
      <vt:lpstr>FS06.23._B</vt:lpstr>
      <vt:lpstr>FS06.23._C</vt:lpstr>
      <vt:lpstr>FS06.23._D</vt:lpstr>
      <vt:lpstr>FS06.23._E</vt:lpstr>
      <vt:lpstr>FS06.23._F</vt:lpstr>
      <vt:lpstr>FS06.23._G</vt:lpstr>
      <vt:lpstr>FS06.23._H</vt:lpstr>
      <vt:lpstr>FS06.23._I</vt:lpstr>
      <vt:lpstr>FS06.23._J</vt:lpstr>
      <vt:lpstr>FS06.23._K</vt:lpstr>
      <vt:lpstr>FS06.23._L</vt:lpstr>
      <vt:lpstr>FS06.23._M</vt:lpstr>
      <vt:lpstr>FS06.23._N</vt:lpstr>
      <vt:lpstr>FS06.23._O</vt:lpstr>
      <vt:lpstr>FS06.23._P</vt:lpstr>
      <vt:lpstr>FS06.24._0</vt:lpstr>
      <vt:lpstr>FS06.24._B</vt:lpstr>
      <vt:lpstr>FS06.24._C</vt:lpstr>
      <vt:lpstr>FS06.24._D</vt:lpstr>
      <vt:lpstr>FS06.24._E</vt:lpstr>
      <vt:lpstr>FS06.24._F</vt:lpstr>
      <vt:lpstr>FS06.24._G</vt:lpstr>
      <vt:lpstr>FS06.24._H</vt:lpstr>
      <vt:lpstr>FS06.24._I</vt:lpstr>
      <vt:lpstr>FS06.24._J</vt:lpstr>
      <vt:lpstr>FS06.24._K</vt:lpstr>
      <vt:lpstr>FS06.24._L</vt:lpstr>
      <vt:lpstr>FS06.24._M</vt:lpstr>
      <vt:lpstr>FS06.24._N</vt:lpstr>
      <vt:lpstr>FS06.24._O</vt:lpstr>
      <vt:lpstr>FS06.24._P</vt:lpstr>
      <vt:lpstr>FS06.25._0</vt:lpstr>
      <vt:lpstr>FS06.25._B</vt:lpstr>
      <vt:lpstr>FS06.25._C</vt:lpstr>
      <vt:lpstr>FS06.25._D</vt:lpstr>
      <vt:lpstr>FS06.25._E</vt:lpstr>
      <vt:lpstr>FS06.25._F</vt:lpstr>
      <vt:lpstr>FS06.25._G</vt:lpstr>
      <vt:lpstr>FS06.25._H</vt:lpstr>
      <vt:lpstr>FS06.25._I</vt:lpstr>
      <vt:lpstr>FS06.25._J</vt:lpstr>
      <vt:lpstr>FS06.25._K</vt:lpstr>
      <vt:lpstr>FS06.25._L</vt:lpstr>
      <vt:lpstr>FS06.25._M</vt:lpstr>
      <vt:lpstr>FS06.25._N</vt:lpstr>
      <vt:lpstr>FS06.25._O</vt:lpstr>
      <vt:lpstr>FS06.25._P</vt:lpstr>
      <vt:lpstr>FS06.26._0</vt:lpstr>
      <vt:lpstr>FS06.26._B</vt:lpstr>
      <vt:lpstr>FS06.26._C</vt:lpstr>
      <vt:lpstr>FS06.26._D</vt:lpstr>
      <vt:lpstr>FS06.26._E</vt:lpstr>
      <vt:lpstr>FS06.26._F</vt:lpstr>
      <vt:lpstr>FS06.26._G</vt:lpstr>
      <vt:lpstr>FS06.26._H</vt:lpstr>
      <vt:lpstr>FS06.26._I</vt:lpstr>
      <vt:lpstr>FS06.26._J</vt:lpstr>
      <vt:lpstr>FS06.26._K</vt:lpstr>
      <vt:lpstr>FS06.26._L</vt:lpstr>
      <vt:lpstr>FS06.26._M</vt:lpstr>
      <vt:lpstr>FS06.26._N</vt:lpstr>
      <vt:lpstr>FS06.26._O</vt:lpstr>
      <vt:lpstr>FS06.26._P</vt:lpstr>
      <vt:lpstr>FS06.27._0</vt:lpstr>
      <vt:lpstr>FS06.27._B</vt:lpstr>
      <vt:lpstr>FS06.27._C</vt:lpstr>
      <vt:lpstr>FS06.27._D</vt:lpstr>
      <vt:lpstr>FS06.27._E</vt:lpstr>
      <vt:lpstr>FS06.27._F</vt:lpstr>
      <vt:lpstr>FS06.27._G</vt:lpstr>
      <vt:lpstr>FS06.27._H</vt:lpstr>
      <vt:lpstr>FS06.27._I</vt:lpstr>
      <vt:lpstr>FS06.27._J</vt:lpstr>
      <vt:lpstr>FS06.27._K</vt:lpstr>
      <vt:lpstr>FS06.27._L</vt:lpstr>
      <vt:lpstr>FS06.27._M</vt:lpstr>
      <vt:lpstr>FS06.27._N</vt:lpstr>
      <vt:lpstr>FS06.27._O</vt:lpstr>
      <vt:lpstr>FS06.27._P</vt:lpstr>
      <vt:lpstr>FS06.28._0</vt:lpstr>
      <vt:lpstr>FS06.28._B</vt:lpstr>
      <vt:lpstr>FS06.28._C</vt:lpstr>
      <vt:lpstr>FS06.28._D</vt:lpstr>
      <vt:lpstr>FS06.28._E</vt:lpstr>
      <vt:lpstr>FS06.28._F</vt:lpstr>
      <vt:lpstr>FS06.28._G</vt:lpstr>
      <vt:lpstr>FS06.28._H</vt:lpstr>
      <vt:lpstr>FS06.28._I</vt:lpstr>
      <vt:lpstr>FS06.28._J</vt:lpstr>
      <vt:lpstr>FS06.28._K</vt:lpstr>
      <vt:lpstr>FS06.28._L</vt:lpstr>
      <vt:lpstr>FS06.28._M</vt:lpstr>
      <vt:lpstr>FS06.28._N</vt:lpstr>
      <vt:lpstr>FS06.28._O</vt:lpstr>
      <vt:lpstr>FS06.28._P</vt:lpstr>
      <vt:lpstr>FS06.29._0</vt:lpstr>
      <vt:lpstr>FS06.29._B</vt:lpstr>
      <vt:lpstr>FS06.29._C</vt:lpstr>
      <vt:lpstr>FS06.29._D</vt:lpstr>
      <vt:lpstr>FS06.29._E</vt:lpstr>
      <vt:lpstr>FS06.29._F</vt:lpstr>
      <vt:lpstr>FS06.29._G</vt:lpstr>
      <vt:lpstr>FS06.29._H</vt:lpstr>
      <vt:lpstr>FS06.29._I</vt:lpstr>
      <vt:lpstr>FS06.29._J</vt:lpstr>
      <vt:lpstr>FS06.29._K</vt:lpstr>
      <vt:lpstr>FS06.29._L</vt:lpstr>
      <vt:lpstr>FS06.29._M</vt:lpstr>
      <vt:lpstr>FS06.29._N</vt:lpstr>
      <vt:lpstr>FS06.29._O</vt:lpstr>
      <vt:lpstr>FS06.29._P</vt:lpstr>
      <vt:lpstr>FS06.3._0</vt:lpstr>
      <vt:lpstr>FS06.3._B</vt:lpstr>
      <vt:lpstr>FS06.3._C</vt:lpstr>
      <vt:lpstr>FS06.3._D</vt:lpstr>
      <vt:lpstr>FS06.3._E</vt:lpstr>
      <vt:lpstr>FS06.3._F</vt:lpstr>
      <vt:lpstr>FS06.3._G</vt:lpstr>
      <vt:lpstr>FS06.3._H</vt:lpstr>
      <vt:lpstr>FS06.3._I</vt:lpstr>
      <vt:lpstr>FS06.3._J</vt:lpstr>
      <vt:lpstr>FS06.3._K</vt:lpstr>
      <vt:lpstr>FS06.3._L</vt:lpstr>
      <vt:lpstr>FS06.3._M</vt:lpstr>
      <vt:lpstr>FS06.3._N</vt:lpstr>
      <vt:lpstr>FS06.3._O</vt:lpstr>
      <vt:lpstr>FS06.3._P</vt:lpstr>
      <vt:lpstr>FS06.30._0</vt:lpstr>
      <vt:lpstr>FS06.30._B</vt:lpstr>
      <vt:lpstr>FS06.30._C</vt:lpstr>
      <vt:lpstr>FS06.30._D</vt:lpstr>
      <vt:lpstr>FS06.30._E</vt:lpstr>
      <vt:lpstr>FS06.30._F</vt:lpstr>
      <vt:lpstr>FS06.30._G</vt:lpstr>
      <vt:lpstr>FS06.30._H</vt:lpstr>
      <vt:lpstr>FS06.30._I</vt:lpstr>
      <vt:lpstr>FS06.30._J</vt:lpstr>
      <vt:lpstr>FS06.30._K</vt:lpstr>
      <vt:lpstr>FS06.30._L</vt:lpstr>
      <vt:lpstr>FS06.30._M</vt:lpstr>
      <vt:lpstr>FS06.30._N</vt:lpstr>
      <vt:lpstr>FS06.30._O</vt:lpstr>
      <vt:lpstr>FS06.30._P</vt:lpstr>
      <vt:lpstr>FS06.31._0</vt:lpstr>
      <vt:lpstr>FS06.31._B</vt:lpstr>
      <vt:lpstr>FS06.31._C</vt:lpstr>
      <vt:lpstr>FS06.31._D</vt:lpstr>
      <vt:lpstr>FS06.31._E</vt:lpstr>
      <vt:lpstr>FS06.31._F</vt:lpstr>
      <vt:lpstr>FS06.31._G</vt:lpstr>
      <vt:lpstr>FS06.31._H</vt:lpstr>
      <vt:lpstr>FS06.31._I</vt:lpstr>
      <vt:lpstr>FS06.31._J</vt:lpstr>
      <vt:lpstr>FS06.31._K</vt:lpstr>
      <vt:lpstr>FS06.31._L</vt:lpstr>
      <vt:lpstr>FS06.31._M</vt:lpstr>
      <vt:lpstr>FS06.31._N</vt:lpstr>
      <vt:lpstr>FS06.31._O</vt:lpstr>
      <vt:lpstr>FS06.31._P</vt:lpstr>
      <vt:lpstr>FS06.32._0</vt:lpstr>
      <vt:lpstr>FS06.32._B</vt:lpstr>
      <vt:lpstr>FS06.32._C</vt:lpstr>
      <vt:lpstr>FS06.32._D</vt:lpstr>
      <vt:lpstr>FS06.32._E</vt:lpstr>
      <vt:lpstr>FS06.32._F</vt:lpstr>
      <vt:lpstr>FS06.32._G</vt:lpstr>
      <vt:lpstr>FS06.32._H</vt:lpstr>
      <vt:lpstr>FS06.32._I</vt:lpstr>
      <vt:lpstr>FS06.32._J</vt:lpstr>
      <vt:lpstr>FS06.32._K</vt:lpstr>
      <vt:lpstr>FS06.32._L</vt:lpstr>
      <vt:lpstr>FS06.32._M</vt:lpstr>
      <vt:lpstr>FS06.32._N</vt:lpstr>
      <vt:lpstr>FS06.32._O</vt:lpstr>
      <vt:lpstr>FS06.32._P</vt:lpstr>
      <vt:lpstr>FS06.33._0</vt:lpstr>
      <vt:lpstr>FS06.33._B</vt:lpstr>
      <vt:lpstr>FS06.33._C</vt:lpstr>
      <vt:lpstr>FS06.33._D</vt:lpstr>
      <vt:lpstr>FS06.33._E</vt:lpstr>
      <vt:lpstr>FS06.33._F</vt:lpstr>
      <vt:lpstr>FS06.33._G</vt:lpstr>
      <vt:lpstr>FS06.33._H</vt:lpstr>
      <vt:lpstr>FS06.33._I</vt:lpstr>
      <vt:lpstr>FS06.33._J</vt:lpstr>
      <vt:lpstr>FS06.33._K</vt:lpstr>
      <vt:lpstr>FS06.33._L</vt:lpstr>
      <vt:lpstr>FS06.33._M</vt:lpstr>
      <vt:lpstr>FS06.33._N</vt:lpstr>
      <vt:lpstr>FS06.33._O</vt:lpstr>
      <vt:lpstr>FS06.33._P</vt:lpstr>
      <vt:lpstr>FS06.34._0</vt:lpstr>
      <vt:lpstr>FS06.34._B</vt:lpstr>
      <vt:lpstr>FS06.34._C</vt:lpstr>
      <vt:lpstr>FS06.34._D</vt:lpstr>
      <vt:lpstr>FS06.34._E</vt:lpstr>
      <vt:lpstr>FS06.34._F</vt:lpstr>
      <vt:lpstr>FS06.34._G</vt:lpstr>
      <vt:lpstr>FS06.34._H</vt:lpstr>
      <vt:lpstr>FS06.34._I</vt:lpstr>
      <vt:lpstr>FS06.34._J</vt:lpstr>
      <vt:lpstr>FS06.34._K</vt:lpstr>
      <vt:lpstr>FS06.34._L</vt:lpstr>
      <vt:lpstr>FS06.34._M</vt:lpstr>
      <vt:lpstr>FS06.34._N</vt:lpstr>
      <vt:lpstr>FS06.34._O</vt:lpstr>
      <vt:lpstr>FS06.34._P</vt:lpstr>
      <vt:lpstr>FS06.35._0</vt:lpstr>
      <vt:lpstr>FS06.35._B</vt:lpstr>
      <vt:lpstr>FS06.35._C</vt:lpstr>
      <vt:lpstr>FS06.35._D</vt:lpstr>
      <vt:lpstr>FS06.35._E</vt:lpstr>
      <vt:lpstr>FS06.35._F</vt:lpstr>
      <vt:lpstr>FS06.35._G</vt:lpstr>
      <vt:lpstr>FS06.35._H</vt:lpstr>
      <vt:lpstr>FS06.35._I</vt:lpstr>
      <vt:lpstr>FS06.35._J</vt:lpstr>
      <vt:lpstr>FS06.35._K</vt:lpstr>
      <vt:lpstr>FS06.35._L</vt:lpstr>
      <vt:lpstr>FS06.35._M</vt:lpstr>
      <vt:lpstr>FS06.35._N</vt:lpstr>
      <vt:lpstr>FS06.35._O</vt:lpstr>
      <vt:lpstr>FS06.35._P</vt:lpstr>
      <vt:lpstr>FS06.36._0</vt:lpstr>
      <vt:lpstr>FS06.36._B</vt:lpstr>
      <vt:lpstr>FS06.36._C</vt:lpstr>
      <vt:lpstr>FS06.36._D</vt:lpstr>
      <vt:lpstr>FS06.36._E</vt:lpstr>
      <vt:lpstr>FS06.36._F</vt:lpstr>
      <vt:lpstr>FS06.36._G</vt:lpstr>
      <vt:lpstr>FS06.36._H</vt:lpstr>
      <vt:lpstr>FS06.36._I</vt:lpstr>
      <vt:lpstr>FS06.36._J</vt:lpstr>
      <vt:lpstr>FS06.36._K</vt:lpstr>
      <vt:lpstr>FS06.36._L</vt:lpstr>
      <vt:lpstr>FS06.36._M</vt:lpstr>
      <vt:lpstr>FS06.36._N</vt:lpstr>
      <vt:lpstr>FS06.36._O</vt:lpstr>
      <vt:lpstr>FS06.36._P</vt:lpstr>
      <vt:lpstr>FS06.37._0</vt:lpstr>
      <vt:lpstr>FS06.37._B</vt:lpstr>
      <vt:lpstr>FS06.37._C</vt:lpstr>
      <vt:lpstr>FS06.37._D</vt:lpstr>
      <vt:lpstr>FS06.37._E</vt:lpstr>
      <vt:lpstr>FS06.37._F</vt:lpstr>
      <vt:lpstr>FS06.37._G</vt:lpstr>
      <vt:lpstr>FS06.37._H</vt:lpstr>
      <vt:lpstr>FS06.37._I</vt:lpstr>
      <vt:lpstr>FS06.37._J</vt:lpstr>
      <vt:lpstr>FS06.37._K</vt:lpstr>
      <vt:lpstr>FS06.37._L</vt:lpstr>
      <vt:lpstr>FS06.37._M</vt:lpstr>
      <vt:lpstr>FS06.37._N</vt:lpstr>
      <vt:lpstr>FS06.37._O</vt:lpstr>
      <vt:lpstr>FS06.37._P</vt:lpstr>
      <vt:lpstr>FS06.38._0</vt:lpstr>
      <vt:lpstr>FS06.38._B</vt:lpstr>
      <vt:lpstr>FS06.38._C</vt:lpstr>
      <vt:lpstr>FS06.38._D</vt:lpstr>
      <vt:lpstr>FS06.38._E</vt:lpstr>
      <vt:lpstr>FS06.38._F</vt:lpstr>
      <vt:lpstr>FS06.38._G</vt:lpstr>
      <vt:lpstr>FS06.38._H</vt:lpstr>
      <vt:lpstr>FS06.38._I</vt:lpstr>
      <vt:lpstr>FS06.38._J</vt:lpstr>
      <vt:lpstr>FS06.38._K</vt:lpstr>
      <vt:lpstr>FS06.38._L</vt:lpstr>
      <vt:lpstr>FS06.38._M</vt:lpstr>
      <vt:lpstr>FS06.38._N</vt:lpstr>
      <vt:lpstr>FS06.38._O</vt:lpstr>
      <vt:lpstr>FS06.38._P</vt:lpstr>
      <vt:lpstr>FS06.39._0</vt:lpstr>
      <vt:lpstr>FS06.39._B</vt:lpstr>
      <vt:lpstr>FS06.39._C</vt:lpstr>
      <vt:lpstr>FS06.39._D</vt:lpstr>
      <vt:lpstr>FS06.39._E</vt:lpstr>
      <vt:lpstr>FS06.39._F</vt:lpstr>
      <vt:lpstr>FS06.39._G</vt:lpstr>
      <vt:lpstr>FS06.39._H</vt:lpstr>
      <vt:lpstr>FS06.39._I</vt:lpstr>
      <vt:lpstr>FS06.39._J</vt:lpstr>
      <vt:lpstr>FS06.39._K</vt:lpstr>
      <vt:lpstr>FS06.39._L</vt:lpstr>
      <vt:lpstr>FS06.39._M</vt:lpstr>
      <vt:lpstr>FS06.39._N</vt:lpstr>
      <vt:lpstr>FS06.39._O</vt:lpstr>
      <vt:lpstr>FS06.39._P</vt:lpstr>
      <vt:lpstr>FS06.4._0</vt:lpstr>
      <vt:lpstr>FS06.4._B</vt:lpstr>
      <vt:lpstr>FS06.4._C</vt:lpstr>
      <vt:lpstr>FS06.4._D</vt:lpstr>
      <vt:lpstr>FS06.4._E</vt:lpstr>
      <vt:lpstr>FS06.4._F</vt:lpstr>
      <vt:lpstr>FS06.4._G</vt:lpstr>
      <vt:lpstr>FS06.4._H</vt:lpstr>
      <vt:lpstr>FS06.4._I</vt:lpstr>
      <vt:lpstr>FS06.4._J</vt:lpstr>
      <vt:lpstr>FS06.4._K</vt:lpstr>
      <vt:lpstr>FS06.4._L</vt:lpstr>
      <vt:lpstr>FS06.4._M</vt:lpstr>
      <vt:lpstr>FS06.4._N</vt:lpstr>
      <vt:lpstr>FS06.4._O</vt:lpstr>
      <vt:lpstr>FS06.4._P</vt:lpstr>
      <vt:lpstr>FS06.40._0</vt:lpstr>
      <vt:lpstr>FS06.40._B</vt:lpstr>
      <vt:lpstr>FS06.40._C</vt:lpstr>
      <vt:lpstr>FS06.40._D</vt:lpstr>
      <vt:lpstr>FS06.40._E</vt:lpstr>
      <vt:lpstr>FS06.40._F</vt:lpstr>
      <vt:lpstr>FS06.40._G</vt:lpstr>
      <vt:lpstr>FS06.40._H</vt:lpstr>
      <vt:lpstr>FS06.40._I</vt:lpstr>
      <vt:lpstr>FS06.40._J</vt:lpstr>
      <vt:lpstr>FS06.40._K</vt:lpstr>
      <vt:lpstr>FS06.40._L</vt:lpstr>
      <vt:lpstr>FS06.40._M</vt:lpstr>
      <vt:lpstr>FS06.40._N</vt:lpstr>
      <vt:lpstr>FS06.40._O</vt:lpstr>
      <vt:lpstr>FS06.40._P</vt:lpstr>
      <vt:lpstr>FS06.41._0</vt:lpstr>
      <vt:lpstr>FS06.41._B</vt:lpstr>
      <vt:lpstr>FS06.41._C</vt:lpstr>
      <vt:lpstr>FS06.41._D</vt:lpstr>
      <vt:lpstr>FS06.41._E</vt:lpstr>
      <vt:lpstr>FS06.41._F</vt:lpstr>
      <vt:lpstr>FS06.41._G</vt:lpstr>
      <vt:lpstr>FS06.41._H</vt:lpstr>
      <vt:lpstr>FS06.41._I</vt:lpstr>
      <vt:lpstr>FS06.41._J</vt:lpstr>
      <vt:lpstr>FS06.41._K</vt:lpstr>
      <vt:lpstr>FS06.41._L</vt:lpstr>
      <vt:lpstr>FS06.41._M</vt:lpstr>
      <vt:lpstr>FS06.41._N</vt:lpstr>
      <vt:lpstr>FS06.41._O</vt:lpstr>
      <vt:lpstr>FS06.41._P</vt:lpstr>
      <vt:lpstr>FS06.42._0</vt:lpstr>
      <vt:lpstr>FS06.42._B</vt:lpstr>
      <vt:lpstr>FS06.42._C</vt:lpstr>
      <vt:lpstr>FS06.42._D</vt:lpstr>
      <vt:lpstr>FS06.42._E</vt:lpstr>
      <vt:lpstr>FS06.42._F</vt:lpstr>
      <vt:lpstr>FS06.42._G</vt:lpstr>
      <vt:lpstr>FS06.42._H</vt:lpstr>
      <vt:lpstr>FS06.42._I</vt:lpstr>
      <vt:lpstr>FS06.42._J</vt:lpstr>
      <vt:lpstr>FS06.42._K</vt:lpstr>
      <vt:lpstr>FS06.42._L</vt:lpstr>
      <vt:lpstr>FS06.42._M</vt:lpstr>
      <vt:lpstr>FS06.42._N</vt:lpstr>
      <vt:lpstr>FS06.42._O</vt:lpstr>
      <vt:lpstr>FS06.42._P</vt:lpstr>
      <vt:lpstr>FS06.43._0</vt:lpstr>
      <vt:lpstr>FS06.43._B</vt:lpstr>
      <vt:lpstr>FS06.43._C</vt:lpstr>
      <vt:lpstr>FS06.43._D</vt:lpstr>
      <vt:lpstr>FS06.43._E</vt:lpstr>
      <vt:lpstr>FS06.43._F</vt:lpstr>
      <vt:lpstr>FS06.43._G</vt:lpstr>
      <vt:lpstr>FS06.43._H</vt:lpstr>
      <vt:lpstr>FS06.43._I</vt:lpstr>
      <vt:lpstr>FS06.43._J</vt:lpstr>
      <vt:lpstr>FS06.43._K</vt:lpstr>
      <vt:lpstr>FS06.43._L</vt:lpstr>
      <vt:lpstr>FS06.43._M</vt:lpstr>
      <vt:lpstr>FS06.43._N</vt:lpstr>
      <vt:lpstr>FS06.43._O</vt:lpstr>
      <vt:lpstr>FS06.43._P</vt:lpstr>
      <vt:lpstr>FS06.44._0</vt:lpstr>
      <vt:lpstr>FS06.44._B</vt:lpstr>
      <vt:lpstr>FS06.44._C</vt:lpstr>
      <vt:lpstr>FS06.44._D</vt:lpstr>
      <vt:lpstr>FS06.44._E</vt:lpstr>
      <vt:lpstr>FS06.44._F</vt:lpstr>
      <vt:lpstr>FS06.44._G</vt:lpstr>
      <vt:lpstr>FS06.44._H</vt:lpstr>
      <vt:lpstr>FS06.44._I</vt:lpstr>
      <vt:lpstr>FS06.44._J</vt:lpstr>
      <vt:lpstr>FS06.44._K</vt:lpstr>
      <vt:lpstr>FS06.44._L</vt:lpstr>
      <vt:lpstr>FS06.44._M</vt:lpstr>
      <vt:lpstr>FS06.44._N</vt:lpstr>
      <vt:lpstr>FS06.44._O</vt:lpstr>
      <vt:lpstr>FS06.44._P</vt:lpstr>
      <vt:lpstr>FS06.45._0</vt:lpstr>
      <vt:lpstr>FS06.45._B</vt:lpstr>
      <vt:lpstr>FS06.45._C</vt:lpstr>
      <vt:lpstr>FS06.45._D</vt:lpstr>
      <vt:lpstr>FS06.45._E</vt:lpstr>
      <vt:lpstr>FS06.45._F</vt:lpstr>
      <vt:lpstr>FS06.45._G</vt:lpstr>
      <vt:lpstr>FS06.45._H</vt:lpstr>
      <vt:lpstr>FS06.45._I</vt:lpstr>
      <vt:lpstr>FS06.45._J</vt:lpstr>
      <vt:lpstr>FS06.45._K</vt:lpstr>
      <vt:lpstr>FS06.45._L</vt:lpstr>
      <vt:lpstr>FS06.45._M</vt:lpstr>
      <vt:lpstr>FS06.45._N</vt:lpstr>
      <vt:lpstr>FS06.45._O</vt:lpstr>
      <vt:lpstr>FS06.45._P</vt:lpstr>
      <vt:lpstr>FS06.46._0</vt:lpstr>
      <vt:lpstr>FS06.46._B</vt:lpstr>
      <vt:lpstr>FS06.46._C</vt:lpstr>
      <vt:lpstr>FS06.46._D</vt:lpstr>
      <vt:lpstr>FS06.46._E</vt:lpstr>
      <vt:lpstr>FS06.46._F</vt:lpstr>
      <vt:lpstr>FS06.46._G</vt:lpstr>
      <vt:lpstr>FS06.46._H</vt:lpstr>
      <vt:lpstr>FS06.46._I</vt:lpstr>
      <vt:lpstr>FS06.46._J</vt:lpstr>
      <vt:lpstr>FS06.46._K</vt:lpstr>
      <vt:lpstr>FS06.46._L</vt:lpstr>
      <vt:lpstr>FS06.46._M</vt:lpstr>
      <vt:lpstr>FS06.46._N</vt:lpstr>
      <vt:lpstr>FS06.46._O</vt:lpstr>
      <vt:lpstr>FS06.46._P</vt:lpstr>
      <vt:lpstr>FS06.47._0</vt:lpstr>
      <vt:lpstr>FS06.47._B</vt:lpstr>
      <vt:lpstr>FS06.47._C</vt:lpstr>
      <vt:lpstr>FS06.47._D</vt:lpstr>
      <vt:lpstr>FS06.47._E</vt:lpstr>
      <vt:lpstr>FS06.47._F</vt:lpstr>
      <vt:lpstr>FS06.47._G</vt:lpstr>
      <vt:lpstr>FS06.47._H</vt:lpstr>
      <vt:lpstr>FS06.47._I</vt:lpstr>
      <vt:lpstr>FS06.47._J</vt:lpstr>
      <vt:lpstr>FS06.47._K</vt:lpstr>
      <vt:lpstr>FS06.47._L</vt:lpstr>
      <vt:lpstr>FS06.47._M</vt:lpstr>
      <vt:lpstr>FS06.47._N</vt:lpstr>
      <vt:lpstr>FS06.47._O</vt:lpstr>
      <vt:lpstr>FS06.47._P</vt:lpstr>
      <vt:lpstr>FS06.48._0</vt:lpstr>
      <vt:lpstr>FS06.48._B</vt:lpstr>
      <vt:lpstr>FS06.48._C</vt:lpstr>
      <vt:lpstr>FS06.48._D</vt:lpstr>
      <vt:lpstr>FS06.48._E</vt:lpstr>
      <vt:lpstr>FS06.48._F</vt:lpstr>
      <vt:lpstr>FS06.48._G</vt:lpstr>
      <vt:lpstr>FS06.48._H</vt:lpstr>
      <vt:lpstr>FS06.48._I</vt:lpstr>
      <vt:lpstr>FS06.48._J</vt:lpstr>
      <vt:lpstr>FS06.48._K</vt:lpstr>
      <vt:lpstr>FS06.48._L</vt:lpstr>
      <vt:lpstr>FS06.48._M</vt:lpstr>
      <vt:lpstr>FS06.48._N</vt:lpstr>
      <vt:lpstr>FS06.48._O</vt:lpstr>
      <vt:lpstr>FS06.48._P</vt:lpstr>
      <vt:lpstr>FS06.49._0</vt:lpstr>
      <vt:lpstr>FS06.49._B</vt:lpstr>
      <vt:lpstr>FS06.49._C</vt:lpstr>
      <vt:lpstr>FS06.49._D</vt:lpstr>
      <vt:lpstr>FS06.49._E</vt:lpstr>
      <vt:lpstr>FS06.49._F</vt:lpstr>
      <vt:lpstr>FS06.49._G</vt:lpstr>
      <vt:lpstr>FS06.49._H</vt:lpstr>
      <vt:lpstr>FS06.49._I</vt:lpstr>
      <vt:lpstr>FS06.49._J</vt:lpstr>
      <vt:lpstr>FS06.49._K</vt:lpstr>
      <vt:lpstr>FS06.49._L</vt:lpstr>
      <vt:lpstr>FS06.49._M</vt:lpstr>
      <vt:lpstr>FS06.49._N</vt:lpstr>
      <vt:lpstr>FS06.49._O</vt:lpstr>
      <vt:lpstr>FS06.49._P</vt:lpstr>
      <vt:lpstr>FS06.5._0</vt:lpstr>
      <vt:lpstr>FS06.5._B</vt:lpstr>
      <vt:lpstr>FS06.5._C</vt:lpstr>
      <vt:lpstr>FS06.5._D</vt:lpstr>
      <vt:lpstr>FS06.5._E</vt:lpstr>
      <vt:lpstr>FS06.5._F</vt:lpstr>
      <vt:lpstr>FS06.5._G</vt:lpstr>
      <vt:lpstr>FS06.5._H</vt:lpstr>
      <vt:lpstr>FS06.5._I</vt:lpstr>
      <vt:lpstr>FS06.5._J</vt:lpstr>
      <vt:lpstr>FS06.5._K</vt:lpstr>
      <vt:lpstr>FS06.5._L</vt:lpstr>
      <vt:lpstr>FS06.5._M</vt:lpstr>
      <vt:lpstr>FS06.5._N</vt:lpstr>
      <vt:lpstr>FS06.5._O</vt:lpstr>
      <vt:lpstr>FS06.5._P</vt:lpstr>
      <vt:lpstr>FS06.50._0</vt:lpstr>
      <vt:lpstr>FS06.50._B</vt:lpstr>
      <vt:lpstr>FS06.50._C</vt:lpstr>
      <vt:lpstr>FS06.50._D</vt:lpstr>
      <vt:lpstr>FS06.50._E</vt:lpstr>
      <vt:lpstr>FS06.50._F</vt:lpstr>
      <vt:lpstr>FS06.50._G</vt:lpstr>
      <vt:lpstr>FS06.50._H</vt:lpstr>
      <vt:lpstr>FS06.50._I</vt:lpstr>
      <vt:lpstr>FS06.50._J</vt:lpstr>
      <vt:lpstr>FS06.50._K</vt:lpstr>
      <vt:lpstr>FS06.50._L</vt:lpstr>
      <vt:lpstr>FS06.50._M</vt:lpstr>
      <vt:lpstr>FS06.50._N</vt:lpstr>
      <vt:lpstr>FS06.50._O</vt:lpstr>
      <vt:lpstr>FS06.50._P</vt:lpstr>
      <vt:lpstr>FS06.6._0</vt:lpstr>
      <vt:lpstr>FS06.6._B</vt:lpstr>
      <vt:lpstr>FS06.6._C</vt:lpstr>
      <vt:lpstr>FS06.6._D</vt:lpstr>
      <vt:lpstr>FS06.6._E</vt:lpstr>
      <vt:lpstr>FS06.6._F</vt:lpstr>
      <vt:lpstr>FS06.6._G</vt:lpstr>
      <vt:lpstr>FS06.6._H</vt:lpstr>
      <vt:lpstr>FS06.6._I</vt:lpstr>
      <vt:lpstr>FS06.6._J</vt:lpstr>
      <vt:lpstr>FS06.6._K</vt:lpstr>
      <vt:lpstr>FS06.6._L</vt:lpstr>
      <vt:lpstr>FS06.6._M</vt:lpstr>
      <vt:lpstr>FS06.6._N</vt:lpstr>
      <vt:lpstr>FS06.6._O</vt:lpstr>
      <vt:lpstr>FS06.6._P</vt:lpstr>
      <vt:lpstr>FS06.7._0</vt:lpstr>
      <vt:lpstr>FS06.7._B</vt:lpstr>
      <vt:lpstr>FS06.7._C</vt:lpstr>
      <vt:lpstr>FS06.7._D</vt:lpstr>
      <vt:lpstr>FS06.7._E</vt:lpstr>
      <vt:lpstr>FS06.7._F</vt:lpstr>
      <vt:lpstr>FS06.7._G</vt:lpstr>
      <vt:lpstr>FS06.7._H</vt:lpstr>
      <vt:lpstr>FS06.7._I</vt:lpstr>
      <vt:lpstr>FS06.7._J</vt:lpstr>
      <vt:lpstr>FS06.7._K</vt:lpstr>
      <vt:lpstr>FS06.7._L</vt:lpstr>
      <vt:lpstr>FS06.7._M</vt:lpstr>
      <vt:lpstr>FS06.7._N</vt:lpstr>
      <vt:lpstr>FS06.7._O</vt:lpstr>
      <vt:lpstr>FS06.7._P</vt:lpstr>
      <vt:lpstr>FS06.8._0</vt:lpstr>
      <vt:lpstr>FS06.8._B</vt:lpstr>
      <vt:lpstr>FS06.8._C</vt:lpstr>
      <vt:lpstr>FS06.8._D</vt:lpstr>
      <vt:lpstr>FS06.8._E</vt:lpstr>
      <vt:lpstr>FS06.8._F</vt:lpstr>
      <vt:lpstr>FS06.8._G</vt:lpstr>
      <vt:lpstr>FS06.8._H</vt:lpstr>
      <vt:lpstr>FS06.8._I</vt:lpstr>
      <vt:lpstr>FS06.8._J</vt:lpstr>
      <vt:lpstr>FS06.8._K</vt:lpstr>
      <vt:lpstr>FS06.8._L</vt:lpstr>
      <vt:lpstr>FS06.8._M</vt:lpstr>
      <vt:lpstr>FS06.8._N</vt:lpstr>
      <vt:lpstr>FS06.8._O</vt:lpstr>
      <vt:lpstr>FS06.8._P</vt:lpstr>
      <vt:lpstr>FS06.9._0</vt:lpstr>
      <vt:lpstr>FS06.9._B</vt:lpstr>
      <vt:lpstr>FS06.9._C</vt:lpstr>
      <vt:lpstr>FS06.9._D</vt:lpstr>
      <vt:lpstr>FS06.9._E</vt:lpstr>
      <vt:lpstr>FS06.9._F</vt:lpstr>
      <vt:lpstr>FS06.9._G</vt:lpstr>
      <vt:lpstr>FS06.9._H</vt:lpstr>
      <vt:lpstr>FS06.9._I</vt:lpstr>
      <vt:lpstr>FS06.9._J</vt:lpstr>
      <vt:lpstr>FS06.9._K</vt:lpstr>
      <vt:lpstr>FS06.9._L</vt:lpstr>
      <vt:lpstr>FS06.9._M</vt:lpstr>
      <vt:lpstr>FS06.9._N</vt:lpstr>
      <vt:lpstr>FS06.9._O</vt:lpstr>
      <vt:lpstr>FS06.9._P</vt:lpstr>
      <vt:lpstr>FS07.1._A</vt:lpstr>
      <vt:lpstr>FS07.2._A</vt:lpstr>
      <vt:lpstr>FS07.3._A</vt:lpstr>
      <vt:lpstr>FS07.4._A</vt:lpstr>
      <vt:lpstr>FS07.5._A</vt:lpstr>
      <vt:lpstr>FS07.6._A</vt:lpstr>
      <vt:lpstr>FS07.7._A</vt:lpstr>
      <vt:lpstr>FS07A.1._A</vt:lpstr>
      <vt:lpstr>FS07A.1._B</vt:lpstr>
      <vt:lpstr>FS07A.1._C</vt:lpstr>
      <vt:lpstr>FS07A.1._D</vt:lpstr>
      <vt:lpstr>FS07A.10._A</vt:lpstr>
      <vt:lpstr>FS07A.10._B</vt:lpstr>
      <vt:lpstr>FS07A.10._C</vt:lpstr>
      <vt:lpstr>FS07A.10._D</vt:lpstr>
      <vt:lpstr>FS07A.11._D</vt:lpstr>
      <vt:lpstr>FS07A.11._E</vt:lpstr>
      <vt:lpstr>FS07A.12._D</vt:lpstr>
      <vt:lpstr>FS07A.12._E</vt:lpstr>
      <vt:lpstr>FS07A.2._A</vt:lpstr>
      <vt:lpstr>FS07A.2._B</vt:lpstr>
      <vt:lpstr>FS07A.2._C</vt:lpstr>
      <vt:lpstr>FS07A.2._D</vt:lpstr>
      <vt:lpstr>FS07A.3._A</vt:lpstr>
      <vt:lpstr>FS07A.3._B</vt:lpstr>
      <vt:lpstr>FS07A.3._C</vt:lpstr>
      <vt:lpstr>FS07A.3._D</vt:lpstr>
      <vt:lpstr>FS07A.4._A</vt:lpstr>
      <vt:lpstr>FS07A.4._B</vt:lpstr>
      <vt:lpstr>FS07A.4._C</vt:lpstr>
      <vt:lpstr>FS07A.4._D</vt:lpstr>
      <vt:lpstr>FS07A.5._A</vt:lpstr>
      <vt:lpstr>FS07A.5._B</vt:lpstr>
      <vt:lpstr>FS07A.5._C</vt:lpstr>
      <vt:lpstr>FS07A.5._D</vt:lpstr>
      <vt:lpstr>FS07A.6._A</vt:lpstr>
      <vt:lpstr>FS07A.6._B</vt:lpstr>
      <vt:lpstr>FS07A.6._C</vt:lpstr>
      <vt:lpstr>FS07A.6._D</vt:lpstr>
      <vt:lpstr>FS07A.7._A</vt:lpstr>
      <vt:lpstr>FS07A.7._B</vt:lpstr>
      <vt:lpstr>FS07A.7._C</vt:lpstr>
      <vt:lpstr>FS07A.7._D</vt:lpstr>
      <vt:lpstr>FS07A.8._A</vt:lpstr>
      <vt:lpstr>FS07A.8._B</vt:lpstr>
      <vt:lpstr>FS07A.8._C</vt:lpstr>
      <vt:lpstr>FS07A.8._D</vt:lpstr>
      <vt:lpstr>FS07A.9._A</vt:lpstr>
      <vt:lpstr>FS07A.9._B</vt:lpstr>
      <vt:lpstr>FS07A.9._C</vt:lpstr>
      <vt:lpstr>FS07A.9._D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KO01.1.1._A</vt:lpstr>
      <vt:lpstr>KO01.1.1._B</vt:lpstr>
      <vt:lpstr>KO01.1.1._C</vt:lpstr>
      <vt:lpstr>KO01.1.1._D</vt:lpstr>
      <vt:lpstr>KO01.1.1._E</vt:lpstr>
      <vt:lpstr>KO01.1.1._F</vt:lpstr>
      <vt:lpstr>KO01.1.1._G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KO01.2.1.3._A</vt:lpstr>
      <vt:lpstr>KO01.2.1.3._B</vt:lpstr>
      <vt:lpstr>KO01.2.1.3._C</vt:lpstr>
      <vt:lpstr>KO01.2.1.3._D</vt:lpstr>
      <vt:lpstr>KO01.2.1.3._E</vt:lpstr>
      <vt:lpstr>KO01.2.1.3._F</vt:lpstr>
      <vt:lpstr>KO01.2.1.3._G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KO01.2.2.3._A</vt:lpstr>
      <vt:lpstr>KO01.2.2.3._B</vt:lpstr>
      <vt:lpstr>KO01.2.2.3._C</vt:lpstr>
      <vt:lpstr>KO01.2.2.3._D</vt:lpstr>
      <vt:lpstr>KO01.2.2.3._E</vt:lpstr>
      <vt:lpstr>KO01.2.2.3._F</vt:lpstr>
      <vt:lpstr>KO01.2.2.3._G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KO01.2.3.1._A</vt:lpstr>
      <vt:lpstr>KO01.2.3.1._B</vt:lpstr>
      <vt:lpstr>KO01.2.3.1._C</vt:lpstr>
      <vt:lpstr>KO01.2.3.1._D</vt:lpstr>
      <vt:lpstr>KO01.2.3.1._E</vt:lpstr>
      <vt:lpstr>KO01.2.3.1._F</vt:lpstr>
      <vt:lpstr>KO01.2.3.1._G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KP01.1._A</vt:lpstr>
      <vt:lpstr>KP01.2._A</vt:lpstr>
      <vt:lpstr>KP01.3._A</vt:lpstr>
      <vt:lpstr>KP01.4._A</vt:lpstr>
      <vt:lpstr>KP01.5._A</vt:lpstr>
      <vt:lpstr>KP01.6._A</vt:lpstr>
      <vt:lpstr>KPiO01.1._A</vt:lpstr>
      <vt:lpstr>KPiO01.2._A</vt:lpstr>
      <vt:lpstr>KPiO01.3._A</vt:lpstr>
      <vt:lpstr>KPiO01.4._A</vt:lpstr>
      <vt:lpstr>KPiPN01.1._C</vt:lpstr>
      <vt:lpstr>KPiPN01.1._D</vt:lpstr>
      <vt:lpstr>KPiPN01.1._E</vt:lpstr>
      <vt:lpstr>KPiPN01.2._A</vt:lpstr>
      <vt:lpstr>KPiPN01.2._B</vt:lpstr>
      <vt:lpstr>KPiPN01.2._C</vt:lpstr>
      <vt:lpstr>KPiPN01.2._D</vt:lpstr>
      <vt:lpstr>KPiPN01.2._E</vt:lpstr>
      <vt:lpstr>KPiPN01.2._F</vt:lpstr>
      <vt:lpstr>KPiPN01.3._A</vt:lpstr>
      <vt:lpstr>KPiPN01.4._A</vt:lpstr>
      <vt:lpstr>KPiPN01.4._B</vt:lpstr>
      <vt:lpstr>KPiPN01.4._C</vt:lpstr>
      <vt:lpstr>KPiPN01.4._D</vt:lpstr>
      <vt:lpstr>KPiPN01.4._E</vt:lpstr>
      <vt:lpstr>KPiPN01.4._F</vt:lpstr>
      <vt:lpstr>KPiPN01.5._A</vt:lpstr>
      <vt:lpstr>KPiPN01.5._B</vt:lpstr>
      <vt:lpstr>KPiPN01.5._C</vt:lpstr>
      <vt:lpstr>KPiPN01.5._D</vt:lpstr>
      <vt:lpstr>KPiPN01.5._E</vt:lpstr>
      <vt:lpstr>KPiPN01.5._F</vt:lpstr>
      <vt:lpstr>KPiPN01.6._A</vt:lpstr>
      <vt:lpstr>KPiPN01.6._B</vt:lpstr>
      <vt:lpstr>KPiPN01.6._C</vt:lpstr>
      <vt:lpstr>KPiPN01.6._D</vt:lpstr>
      <vt:lpstr>KPiPN01.6._E</vt:lpstr>
      <vt:lpstr>KPiPN01.6._F</vt:lpstr>
      <vt:lpstr>KPiPN02.1._A</vt:lpstr>
      <vt:lpstr>KPiPN02.1._B</vt:lpstr>
      <vt:lpstr>KPiPN02.1._C</vt:lpstr>
      <vt:lpstr>KPiPN02.1._D</vt:lpstr>
      <vt:lpstr>KPiPN02.1._E</vt:lpstr>
      <vt:lpstr>KPiPN02.1._F</vt:lpstr>
      <vt:lpstr>KPiPN02.1._G</vt:lpstr>
      <vt:lpstr>KPiPN02.1._H</vt:lpstr>
      <vt:lpstr>KPiPN02.1._I</vt:lpstr>
      <vt:lpstr>KPiPN02.1._J</vt:lpstr>
      <vt:lpstr>KPiPN02.1._K</vt:lpstr>
      <vt:lpstr>KPiPN02.1._L</vt:lpstr>
      <vt:lpstr>KPiPN02.1._M</vt:lpstr>
      <vt:lpstr>KPiPN02.1._N</vt:lpstr>
      <vt:lpstr>KPiPN02.1._O</vt:lpstr>
      <vt:lpstr>KPiPN02.1._P</vt:lpstr>
      <vt:lpstr>KPiPN02.1.1._A</vt:lpstr>
      <vt:lpstr>KPiPN02.1.1._B</vt:lpstr>
      <vt:lpstr>KPiPN02.1.1._C</vt:lpstr>
      <vt:lpstr>KPiPN02.1.1._D</vt:lpstr>
      <vt:lpstr>KPiPN02.1.1._E</vt:lpstr>
      <vt:lpstr>KPiPN02.1.1._F</vt:lpstr>
      <vt:lpstr>KPiPN02.1.1._G</vt:lpstr>
      <vt:lpstr>KPiPN02.1.1._H</vt:lpstr>
      <vt:lpstr>KPiPN02.1.1._I</vt:lpstr>
      <vt:lpstr>KPiPN02.1.1._J</vt:lpstr>
      <vt:lpstr>KPiPN02.1.1._K</vt:lpstr>
      <vt:lpstr>KPiPN02.1.1._L</vt:lpstr>
      <vt:lpstr>KPiPN02.1.1._M</vt:lpstr>
      <vt:lpstr>KPiPN02.1.1._N</vt:lpstr>
      <vt:lpstr>KPiPN02.1.1._O</vt:lpstr>
      <vt:lpstr>KPiPN02.1.1._P</vt:lpstr>
      <vt:lpstr>KPiPN02.1.2._A</vt:lpstr>
      <vt:lpstr>KPiPN02.1.2._B</vt:lpstr>
      <vt:lpstr>KPiPN02.1.2._C</vt:lpstr>
      <vt:lpstr>KPiPN02.1.2._D</vt:lpstr>
      <vt:lpstr>KPiPN02.1.2._E</vt:lpstr>
      <vt:lpstr>KPiPN02.1.2._F</vt:lpstr>
      <vt:lpstr>KPiPN02.1.2._G</vt:lpstr>
      <vt:lpstr>KPiPN02.1.2._H</vt:lpstr>
      <vt:lpstr>KPiPN02.1.2._I</vt:lpstr>
      <vt:lpstr>KPiPN02.1.2._J</vt:lpstr>
      <vt:lpstr>KPiPN02.1.2._K</vt:lpstr>
      <vt:lpstr>KPiPN02.1.2._L</vt:lpstr>
      <vt:lpstr>KPiPN02.1.2._M</vt:lpstr>
      <vt:lpstr>KPiPN02.1.2._N</vt:lpstr>
      <vt:lpstr>KPiPN02.1.2._O</vt:lpstr>
      <vt:lpstr>KPiPN02.1.2._P</vt:lpstr>
      <vt:lpstr>KPiPN02.1.3._A</vt:lpstr>
      <vt:lpstr>KPiPN02.1.3._B</vt:lpstr>
      <vt:lpstr>KPiPN02.1.3._C</vt:lpstr>
      <vt:lpstr>KPiPN02.1.3._D</vt:lpstr>
      <vt:lpstr>KPiPN02.1.3._E</vt:lpstr>
      <vt:lpstr>KPiPN02.1.3._F</vt:lpstr>
      <vt:lpstr>KPiPN02.1.3._G</vt:lpstr>
      <vt:lpstr>KPiPN02.1.3._H</vt:lpstr>
      <vt:lpstr>KPiPN02.1.3._I</vt:lpstr>
      <vt:lpstr>KPiPN02.1.3._J</vt:lpstr>
      <vt:lpstr>KPiPN02.1.3._K</vt:lpstr>
      <vt:lpstr>KPiPN02.1.3._L</vt:lpstr>
      <vt:lpstr>KPiPN02.1.3._M</vt:lpstr>
      <vt:lpstr>KPiPN02.1.3._N</vt:lpstr>
      <vt:lpstr>KPiPN02.1.3._O</vt:lpstr>
      <vt:lpstr>KPiPN02.1.3._P</vt:lpstr>
      <vt:lpstr>KPiPN02.1.3.1._A</vt:lpstr>
      <vt:lpstr>KPiPN02.1.3.1._B</vt:lpstr>
      <vt:lpstr>KPiPN02.1.3.1._C</vt:lpstr>
      <vt:lpstr>KPiPN02.1.3.1._D</vt:lpstr>
      <vt:lpstr>KPiPN02.1.3.1._E</vt:lpstr>
      <vt:lpstr>KPiPN02.1.3.1._F</vt:lpstr>
      <vt:lpstr>KPiPN02.1.3.1._G</vt:lpstr>
      <vt:lpstr>KPiPN02.1.3.1._H</vt:lpstr>
      <vt:lpstr>KPiPN02.1.3.1._I</vt:lpstr>
      <vt:lpstr>KPiPN02.1.3.1._J</vt:lpstr>
      <vt:lpstr>KPiPN02.1.3.1._K</vt:lpstr>
      <vt:lpstr>KPiPN02.1.3.1._L</vt:lpstr>
      <vt:lpstr>KPiPN02.1.3.1._M</vt:lpstr>
      <vt:lpstr>KPiPN02.1.3.1._N</vt:lpstr>
      <vt:lpstr>KPiPN02.1.3.1._O</vt:lpstr>
      <vt:lpstr>KPiPN02.1.3.1._P</vt:lpstr>
      <vt:lpstr>KPiPN02.1.4._A</vt:lpstr>
      <vt:lpstr>KPiPN02.1.4._B</vt:lpstr>
      <vt:lpstr>KPiPN02.1.4._C</vt:lpstr>
      <vt:lpstr>KPiPN02.1.4._D</vt:lpstr>
      <vt:lpstr>KPiPN02.1.4._E</vt:lpstr>
      <vt:lpstr>KPiPN02.1.4._F</vt:lpstr>
      <vt:lpstr>KPiPN02.1.4._G</vt:lpstr>
      <vt:lpstr>KPiPN02.1.4._H</vt:lpstr>
      <vt:lpstr>KPiPN02.1.4._I</vt:lpstr>
      <vt:lpstr>KPiPN02.1.4._J</vt:lpstr>
      <vt:lpstr>KPiPN02.1.4._K</vt:lpstr>
      <vt:lpstr>KPiPN02.1.4._L</vt:lpstr>
      <vt:lpstr>KPiPN02.1.4._M</vt:lpstr>
      <vt:lpstr>KPiPN02.1.4._N</vt:lpstr>
      <vt:lpstr>KPiPN02.1.4._O</vt:lpstr>
      <vt:lpstr>KPiPN02.1.4._P</vt:lpstr>
      <vt:lpstr>KPiPN02.1.5._A</vt:lpstr>
      <vt:lpstr>KPiPN02.1.5._B</vt:lpstr>
      <vt:lpstr>KPiPN02.1.5._C</vt:lpstr>
      <vt:lpstr>KPiPN02.1.5._D</vt:lpstr>
      <vt:lpstr>KPiPN02.1.5._E</vt:lpstr>
      <vt:lpstr>KPiPN02.1.5._F</vt:lpstr>
      <vt:lpstr>KPiPN02.1.5._G</vt:lpstr>
      <vt:lpstr>KPiPN02.1.5._H</vt:lpstr>
      <vt:lpstr>KPiPN02.1.5._I</vt:lpstr>
      <vt:lpstr>KPiPN02.1.5._J</vt:lpstr>
      <vt:lpstr>KPiPN02.1.5._K</vt:lpstr>
      <vt:lpstr>KPiPN02.1.5._L</vt:lpstr>
      <vt:lpstr>KPiPN02.1.5._M</vt:lpstr>
      <vt:lpstr>KPiPN02.1.5._N</vt:lpstr>
      <vt:lpstr>KPiPN02.1.5._O</vt:lpstr>
      <vt:lpstr>KPiPN02.1.5._P</vt:lpstr>
      <vt:lpstr>KPiPN02.2._A</vt:lpstr>
      <vt:lpstr>KPiPN02.2._B</vt:lpstr>
      <vt:lpstr>KPiPN02.2._C</vt:lpstr>
      <vt:lpstr>KPiPN02.2._D</vt:lpstr>
      <vt:lpstr>KPiPN02.2._E</vt:lpstr>
      <vt:lpstr>KPiPN02.2._F</vt:lpstr>
      <vt:lpstr>KPiPN02.2._G</vt:lpstr>
      <vt:lpstr>KPiPN02.2._H</vt:lpstr>
      <vt:lpstr>KPiPN02.2._I</vt:lpstr>
      <vt:lpstr>KPiPN02.2._J</vt:lpstr>
      <vt:lpstr>KPiPN02.2._K</vt:lpstr>
      <vt:lpstr>KPiPN02.2._L</vt:lpstr>
      <vt:lpstr>KPiPN02.2._M</vt:lpstr>
      <vt:lpstr>KPiPN02.2._N</vt:lpstr>
      <vt:lpstr>KPiPN02.2._O</vt:lpstr>
      <vt:lpstr>KPiPN02.2._P</vt:lpstr>
      <vt:lpstr>KPiPN02.2.1._A</vt:lpstr>
      <vt:lpstr>KPiPN02.2.2._A</vt:lpstr>
      <vt:lpstr>KPiPN02.2.2._B</vt:lpstr>
      <vt:lpstr>KPiPN02.2.2._C</vt:lpstr>
      <vt:lpstr>KPiPN02.2.2._D</vt:lpstr>
      <vt:lpstr>KPiPN02.2.2._E</vt:lpstr>
      <vt:lpstr>KPiPN02.2.2._F</vt:lpstr>
      <vt:lpstr>KPiPN02.2.2._G</vt:lpstr>
      <vt:lpstr>KPiPN02.2.2._H</vt:lpstr>
      <vt:lpstr>KPiPN02.2.2._I</vt:lpstr>
      <vt:lpstr>KPiPN02.2.2._J</vt:lpstr>
      <vt:lpstr>KPiPN02.2.2._K</vt:lpstr>
      <vt:lpstr>KPiPN02.2.2._L</vt:lpstr>
      <vt:lpstr>KPiPN02.2.2._M</vt:lpstr>
      <vt:lpstr>KPiPN02.2.2._N</vt:lpstr>
      <vt:lpstr>KPiPN02.2.2._O</vt:lpstr>
      <vt:lpstr>KPiPN02.2.2._P</vt:lpstr>
      <vt:lpstr>KPiPN02.2.3._A</vt:lpstr>
      <vt:lpstr>KPiPN02.2.3._B</vt:lpstr>
      <vt:lpstr>KPiPN02.2.3._C</vt:lpstr>
      <vt:lpstr>KPiPN02.2.3._D</vt:lpstr>
      <vt:lpstr>KPiPN02.2.3._E</vt:lpstr>
      <vt:lpstr>KPiPN02.2.3._F</vt:lpstr>
      <vt:lpstr>KPiPN02.2.3._G</vt:lpstr>
      <vt:lpstr>KPiPN02.2.3._H</vt:lpstr>
      <vt:lpstr>KPiPN02.2.3._I</vt:lpstr>
      <vt:lpstr>KPiPN02.2.3._J</vt:lpstr>
      <vt:lpstr>KPiPN02.2.3._K</vt:lpstr>
      <vt:lpstr>KPiPN02.2.3._L</vt:lpstr>
      <vt:lpstr>KPiPN02.2.3._M</vt:lpstr>
      <vt:lpstr>KPiPN02.2.3._N</vt:lpstr>
      <vt:lpstr>KPiPN02.2.3._O</vt:lpstr>
      <vt:lpstr>KPiPN02.2.3._P</vt:lpstr>
      <vt:lpstr>KPiPN02.2.4._A</vt:lpstr>
      <vt:lpstr>KPiPN02.2.4._B</vt:lpstr>
      <vt:lpstr>KPiPN02.2.4._C</vt:lpstr>
      <vt:lpstr>KPiPN02.2.4._D</vt:lpstr>
      <vt:lpstr>KPiPN02.2.4._E</vt:lpstr>
      <vt:lpstr>KPiPN02.2.4._F</vt:lpstr>
      <vt:lpstr>KPiPN02.2.4._G</vt:lpstr>
      <vt:lpstr>KPiPN02.2.4._H</vt:lpstr>
      <vt:lpstr>KPiPN02.2.4._I</vt:lpstr>
      <vt:lpstr>KPiPN02.2.4._J</vt:lpstr>
      <vt:lpstr>KPiPN02.2.4._K</vt:lpstr>
      <vt:lpstr>KPiPN02.2.4._L</vt:lpstr>
      <vt:lpstr>KPiPN02.2.4._M</vt:lpstr>
      <vt:lpstr>KPiPN02.2.4._N</vt:lpstr>
      <vt:lpstr>KPiPN02.2.4._O</vt:lpstr>
      <vt:lpstr>KPiPN02.2.4._P</vt:lpstr>
      <vt:lpstr>KPiPN02.2.4.1._A</vt:lpstr>
      <vt:lpstr>KPiPN02.2.4.1._B</vt:lpstr>
      <vt:lpstr>KPiPN02.2.4.1._C</vt:lpstr>
      <vt:lpstr>KPiPN02.2.4.1._D</vt:lpstr>
      <vt:lpstr>KPiPN02.2.4.1._E</vt:lpstr>
      <vt:lpstr>KPiPN02.2.4.1._F</vt:lpstr>
      <vt:lpstr>KPiPN02.2.4.1._G</vt:lpstr>
      <vt:lpstr>KPiPN02.2.4.1._H</vt:lpstr>
      <vt:lpstr>KPiPN02.2.4.1._I</vt:lpstr>
      <vt:lpstr>KPiPN02.2.4.1._J</vt:lpstr>
      <vt:lpstr>KPiPN02.2.4.1._K</vt:lpstr>
      <vt:lpstr>KPiPN02.2.4.1._L</vt:lpstr>
      <vt:lpstr>KPiPN02.2.4.1._M</vt:lpstr>
      <vt:lpstr>KPiPN02.2.4.1._N</vt:lpstr>
      <vt:lpstr>KPiPN02.2.4.1._O</vt:lpstr>
      <vt:lpstr>KPiPN02.2.4.1._P</vt:lpstr>
      <vt:lpstr>KPiPN02.2.5._A</vt:lpstr>
      <vt:lpstr>KPiPN02.2.5._B</vt:lpstr>
      <vt:lpstr>KPiPN02.2.5._C</vt:lpstr>
      <vt:lpstr>KPiPN02.2.5._D</vt:lpstr>
      <vt:lpstr>KPiPN02.2.5._E</vt:lpstr>
      <vt:lpstr>KPiPN02.2.5._F</vt:lpstr>
      <vt:lpstr>KPiPN02.2.5._G</vt:lpstr>
      <vt:lpstr>KPiPN02.2.5._H</vt:lpstr>
      <vt:lpstr>KPiPN02.2.5._I</vt:lpstr>
      <vt:lpstr>KPiPN02.2.5._J</vt:lpstr>
      <vt:lpstr>KPiPN02.2.5._K</vt:lpstr>
      <vt:lpstr>KPiPN02.2.5._L</vt:lpstr>
      <vt:lpstr>KPiPN02.2.5._M</vt:lpstr>
      <vt:lpstr>KPiPN02.2.5._N</vt:lpstr>
      <vt:lpstr>KPiPN02.2.5._O</vt:lpstr>
      <vt:lpstr>KPiPN02.2.5._P</vt:lpstr>
      <vt:lpstr>KPiPN02.2.6._A</vt:lpstr>
      <vt:lpstr>KPiPN02.2.6._B</vt:lpstr>
      <vt:lpstr>KPiPN02.2.6._C</vt:lpstr>
      <vt:lpstr>KPiPN02.2.6._D</vt:lpstr>
      <vt:lpstr>KPiPN02.2.6._E</vt:lpstr>
      <vt:lpstr>KPiPN02.2.6._F</vt:lpstr>
      <vt:lpstr>KPiPN02.2.6._G</vt:lpstr>
      <vt:lpstr>KPiPN02.2.6._H</vt:lpstr>
      <vt:lpstr>KPiPN02.2.6._I</vt:lpstr>
      <vt:lpstr>KPiPN02.2.6._J</vt:lpstr>
      <vt:lpstr>KPiPN02.2.6._K</vt:lpstr>
      <vt:lpstr>KPiPN02.2.6._L</vt:lpstr>
      <vt:lpstr>KPiPN02.2.6._M</vt:lpstr>
      <vt:lpstr>KPiPN02.2.6._N</vt:lpstr>
      <vt:lpstr>KPiPN02.2.6._O</vt:lpstr>
      <vt:lpstr>KPiPN02.2.6._P</vt:lpstr>
      <vt:lpstr>KPiPN02.6._A</vt:lpstr>
      <vt:lpstr>KPiPN02.6._B</vt:lpstr>
      <vt:lpstr>KPiPN02.6._C</vt:lpstr>
      <vt:lpstr>KPiPN02.6._D</vt:lpstr>
      <vt:lpstr>KPiPN02.6._E</vt:lpstr>
      <vt:lpstr>KPiPN02.6._F</vt:lpstr>
      <vt:lpstr>KPiPN02.6._G</vt:lpstr>
      <vt:lpstr>KPiPN02.6._H</vt:lpstr>
      <vt:lpstr>KPiPN02.6._I</vt:lpstr>
      <vt:lpstr>KPiPN02.6._J</vt:lpstr>
      <vt:lpstr>KPiPN02.6._K</vt:lpstr>
      <vt:lpstr>KPiPN02.6._L</vt:lpstr>
      <vt:lpstr>KPiPN02.6._M</vt:lpstr>
      <vt:lpstr>KPiPN02.6._N</vt:lpstr>
      <vt:lpstr>KPiPN02.6._O</vt:lpstr>
      <vt:lpstr>KPiPN02.6._P</vt:lpstr>
      <vt:lpstr>KUO01.1._A</vt:lpstr>
      <vt:lpstr>KUO01.2._A</vt:lpstr>
      <vt:lpstr>KUO01.3._A</vt:lpstr>
      <vt:lpstr>KUO01.4._A</vt:lpstr>
      <vt:lpstr>KUO01.5._A</vt:lpstr>
      <vt:lpstr>KUO01.6._A</vt:lpstr>
      <vt:lpstr>KUO01.7._A</vt:lpstr>
      <vt:lpstr>KUO01.8._A</vt:lpstr>
      <vt:lpstr>LBA01.1._A</vt:lpstr>
      <vt:lpstr>LBA01.1._B</vt:lpstr>
      <vt:lpstr>LBA01.1._C</vt:lpstr>
      <vt:lpstr>LBA01.1._D</vt:lpstr>
      <vt:lpstr>LBA01.1._E</vt:lpstr>
      <vt:lpstr>LBA01.1._F</vt:lpstr>
      <vt:lpstr>LBA01.1.1._0</vt:lpstr>
      <vt:lpstr>LBA01.1.1._A</vt:lpstr>
      <vt:lpstr>LBA01.1.1._B</vt:lpstr>
      <vt:lpstr>LBA01.1.1._C</vt:lpstr>
      <vt:lpstr>LBA01.1.1._D</vt:lpstr>
      <vt:lpstr>LBA01.1.1._E</vt:lpstr>
      <vt:lpstr>LBA01.1.1._F</vt:lpstr>
      <vt:lpstr>LBA01.1.10._0</vt:lpstr>
      <vt:lpstr>LBA01.1.10._A</vt:lpstr>
      <vt:lpstr>LBA01.1.10._B</vt:lpstr>
      <vt:lpstr>LBA01.1.10._C</vt:lpstr>
      <vt:lpstr>LBA01.1.10._D</vt:lpstr>
      <vt:lpstr>LBA01.1.10._E</vt:lpstr>
      <vt:lpstr>LBA01.1.10._F</vt:lpstr>
      <vt:lpstr>LBA01.1.11._0</vt:lpstr>
      <vt:lpstr>LBA01.1.11._A</vt:lpstr>
      <vt:lpstr>LBA01.1.11._B</vt:lpstr>
      <vt:lpstr>LBA01.1.11._C</vt:lpstr>
      <vt:lpstr>LBA01.1.11._D</vt:lpstr>
      <vt:lpstr>LBA01.1.11._E</vt:lpstr>
      <vt:lpstr>LBA01.1.11._F</vt:lpstr>
      <vt:lpstr>LBA01.1.12._0</vt:lpstr>
      <vt:lpstr>LBA01.1.12._A</vt:lpstr>
      <vt:lpstr>LBA01.1.12._B</vt:lpstr>
      <vt:lpstr>LBA01.1.12._C</vt:lpstr>
      <vt:lpstr>LBA01.1.12._D</vt:lpstr>
      <vt:lpstr>LBA01.1.12._E</vt:lpstr>
      <vt:lpstr>LBA01.1.12._F</vt:lpstr>
      <vt:lpstr>LBA01.1.13._0</vt:lpstr>
      <vt:lpstr>LBA01.1.13._A</vt:lpstr>
      <vt:lpstr>LBA01.1.13._B</vt:lpstr>
      <vt:lpstr>LBA01.1.13._C</vt:lpstr>
      <vt:lpstr>LBA01.1.13._D</vt:lpstr>
      <vt:lpstr>LBA01.1.13._E</vt:lpstr>
      <vt:lpstr>LBA01.1.13._F</vt:lpstr>
      <vt:lpstr>LBA01.1.14._0</vt:lpstr>
      <vt:lpstr>LBA01.1.14._A</vt:lpstr>
      <vt:lpstr>LBA01.1.14._B</vt:lpstr>
      <vt:lpstr>LBA01.1.14._C</vt:lpstr>
      <vt:lpstr>LBA01.1.14._D</vt:lpstr>
      <vt:lpstr>LBA01.1.14._E</vt:lpstr>
      <vt:lpstr>LBA01.1.14._F</vt:lpstr>
      <vt:lpstr>LBA01.1.15._0</vt:lpstr>
      <vt:lpstr>LBA01.1.15._A</vt:lpstr>
      <vt:lpstr>LBA01.1.15._B</vt:lpstr>
      <vt:lpstr>LBA01.1.15._C</vt:lpstr>
      <vt:lpstr>LBA01.1.15._D</vt:lpstr>
      <vt:lpstr>LBA01.1.15._E</vt:lpstr>
      <vt:lpstr>LBA01.1.15._F</vt:lpstr>
      <vt:lpstr>LBA01.1.16._0</vt:lpstr>
      <vt:lpstr>LBA01.1.16._A</vt:lpstr>
      <vt:lpstr>LBA01.1.16._B</vt:lpstr>
      <vt:lpstr>LBA01.1.16._C</vt:lpstr>
      <vt:lpstr>LBA01.1.16._D</vt:lpstr>
      <vt:lpstr>LBA01.1.16._E</vt:lpstr>
      <vt:lpstr>LBA01.1.16._F</vt:lpstr>
      <vt:lpstr>LBA01.1.17._0</vt:lpstr>
      <vt:lpstr>LBA01.1.17._A</vt:lpstr>
      <vt:lpstr>LBA01.1.17._B</vt:lpstr>
      <vt:lpstr>LBA01.1.17._C</vt:lpstr>
      <vt:lpstr>LBA01.1.17._D</vt:lpstr>
      <vt:lpstr>LBA01.1.17._E</vt:lpstr>
      <vt:lpstr>LBA01.1.17._F</vt:lpstr>
      <vt:lpstr>LBA01.1.18._0</vt:lpstr>
      <vt:lpstr>LBA01.1.18._A</vt:lpstr>
      <vt:lpstr>LBA01.1.18._B</vt:lpstr>
      <vt:lpstr>LBA01.1.18._C</vt:lpstr>
      <vt:lpstr>LBA01.1.18._D</vt:lpstr>
      <vt:lpstr>LBA01.1.18._E</vt:lpstr>
      <vt:lpstr>LBA01.1.18._F</vt:lpstr>
      <vt:lpstr>LBA01.1.2._0</vt:lpstr>
      <vt:lpstr>LBA01.1.2._A</vt:lpstr>
      <vt:lpstr>LBA01.1.2._B</vt:lpstr>
      <vt:lpstr>LBA01.1.2._C</vt:lpstr>
      <vt:lpstr>LBA01.1.2._D</vt:lpstr>
      <vt:lpstr>LBA01.1.2._E</vt:lpstr>
      <vt:lpstr>LBA01.1.2._F</vt:lpstr>
      <vt:lpstr>LBA01.1.3._0</vt:lpstr>
      <vt:lpstr>LBA01.1.3._A</vt:lpstr>
      <vt:lpstr>LBA01.1.3._B</vt:lpstr>
      <vt:lpstr>LBA01.1.3._C</vt:lpstr>
      <vt:lpstr>LBA01.1.3._D</vt:lpstr>
      <vt:lpstr>LBA01.1.3._E</vt:lpstr>
      <vt:lpstr>LBA01.1.3._F</vt:lpstr>
      <vt:lpstr>LBA01.1.4._0</vt:lpstr>
      <vt:lpstr>LBA01.1.4._A</vt:lpstr>
      <vt:lpstr>LBA01.1.4._B</vt:lpstr>
      <vt:lpstr>LBA01.1.4._C</vt:lpstr>
      <vt:lpstr>LBA01.1.4._D</vt:lpstr>
      <vt:lpstr>LBA01.1.4._E</vt:lpstr>
      <vt:lpstr>LBA01.1.4._F</vt:lpstr>
      <vt:lpstr>LBA01.1.5._0</vt:lpstr>
      <vt:lpstr>LBA01.1.5._A</vt:lpstr>
      <vt:lpstr>LBA01.1.5._B</vt:lpstr>
      <vt:lpstr>LBA01.1.5._C</vt:lpstr>
      <vt:lpstr>LBA01.1.5._D</vt:lpstr>
      <vt:lpstr>LBA01.1.5._E</vt:lpstr>
      <vt:lpstr>LBA01.1.5._F</vt:lpstr>
      <vt:lpstr>LBA01.1.6._0</vt:lpstr>
      <vt:lpstr>LBA01.1.6._A</vt:lpstr>
      <vt:lpstr>LBA01.1.6._B</vt:lpstr>
      <vt:lpstr>LBA01.1.6._C</vt:lpstr>
      <vt:lpstr>LBA01.1.6._D</vt:lpstr>
      <vt:lpstr>LBA01.1.6._E</vt:lpstr>
      <vt:lpstr>LBA01.1.6._F</vt:lpstr>
      <vt:lpstr>LBA01.1.7._0</vt:lpstr>
      <vt:lpstr>LBA01.1.7._A</vt:lpstr>
      <vt:lpstr>LBA01.1.7._B</vt:lpstr>
      <vt:lpstr>LBA01.1.7._C</vt:lpstr>
      <vt:lpstr>LBA01.1.7._D</vt:lpstr>
      <vt:lpstr>LBA01.1.7._E</vt:lpstr>
      <vt:lpstr>LBA01.1.7._F</vt:lpstr>
      <vt:lpstr>LBA01.1.8._0</vt:lpstr>
      <vt:lpstr>LBA01.1.8._A</vt:lpstr>
      <vt:lpstr>LBA01.1.8._B</vt:lpstr>
      <vt:lpstr>LBA01.1.8._C</vt:lpstr>
      <vt:lpstr>LBA01.1.8._D</vt:lpstr>
      <vt:lpstr>LBA01.1.8._E</vt:lpstr>
      <vt:lpstr>LBA01.1.8._F</vt:lpstr>
      <vt:lpstr>LBA01.1.9._0</vt:lpstr>
      <vt:lpstr>LBA01.1.9._A</vt:lpstr>
      <vt:lpstr>LBA01.1.9._B</vt:lpstr>
      <vt:lpstr>LBA01.1.9._C</vt:lpstr>
      <vt:lpstr>LBA01.1.9._D</vt:lpstr>
      <vt:lpstr>LBA01.1.9._E</vt:lpstr>
      <vt:lpstr>LBA01.1.9._F</vt:lpstr>
      <vt:lpstr>NTP01.1._A</vt:lpstr>
      <vt:lpstr>NTP01.1._B</vt:lpstr>
      <vt:lpstr>NTP01.1._C</vt:lpstr>
      <vt:lpstr>NTP01.1._D</vt:lpstr>
      <vt:lpstr>NTP01.1._E</vt:lpstr>
      <vt:lpstr>NTP01.1._F</vt:lpstr>
      <vt:lpstr>NTP01.1._FA</vt:lpstr>
      <vt:lpstr>NTP01.1._G</vt:lpstr>
      <vt:lpstr>NTP01.1._H</vt:lpstr>
      <vt:lpstr>NTP01.1.1._A</vt:lpstr>
      <vt:lpstr>NTP01.1.1._B</vt:lpstr>
      <vt:lpstr>NTP01.1.1._C</vt:lpstr>
      <vt:lpstr>NTP01.1.1._D</vt:lpstr>
      <vt:lpstr>NTP01.1.1._E</vt:lpstr>
      <vt:lpstr>NTP01.1.1._F</vt:lpstr>
      <vt:lpstr>NTP01.1.1._FA</vt:lpstr>
      <vt:lpstr>NTP01.1.1._G</vt:lpstr>
      <vt:lpstr>NTP01.1.1._H</vt:lpstr>
      <vt:lpstr>NTP01.1.2._A</vt:lpstr>
      <vt:lpstr>NTP01.1.2._B</vt:lpstr>
      <vt:lpstr>NTP01.1.2._C</vt:lpstr>
      <vt:lpstr>NTP01.1.2._D</vt:lpstr>
      <vt:lpstr>NTP01.1.2._E</vt:lpstr>
      <vt:lpstr>NTP01.1.2._F</vt:lpstr>
      <vt:lpstr>NTP01.1.2._FA</vt:lpstr>
      <vt:lpstr>NTP01.1.2._G</vt:lpstr>
      <vt:lpstr>NTP01.1.2._H</vt:lpstr>
      <vt:lpstr>NTP01.1.3._A</vt:lpstr>
      <vt:lpstr>NTP01.1.3._B</vt:lpstr>
      <vt:lpstr>NTP01.1.3._C</vt:lpstr>
      <vt:lpstr>NTP01.1.3._D</vt:lpstr>
      <vt:lpstr>NTP01.1.3._E</vt:lpstr>
      <vt:lpstr>NTP01.1.3._F</vt:lpstr>
      <vt:lpstr>NTP01.1.3._FA</vt:lpstr>
      <vt:lpstr>NTP01.1.3._G</vt:lpstr>
      <vt:lpstr>NTP01.1.3._H</vt:lpstr>
      <vt:lpstr>NTP01.1.3.1._A</vt:lpstr>
      <vt:lpstr>NTP01.1.3.1._B</vt:lpstr>
      <vt:lpstr>NTP01.1.3.1._C</vt:lpstr>
      <vt:lpstr>NTP01.1.3.1._D</vt:lpstr>
      <vt:lpstr>NTP01.1.3.1._E</vt:lpstr>
      <vt:lpstr>NTP01.1.3.1._F</vt:lpstr>
      <vt:lpstr>NTP01.1.3.1._FA</vt:lpstr>
      <vt:lpstr>NTP01.1.3.1._G</vt:lpstr>
      <vt:lpstr>NTP01.1.3.1._H</vt:lpstr>
      <vt:lpstr>NTP01.1.4._A</vt:lpstr>
      <vt:lpstr>NTP01.1.4._B</vt:lpstr>
      <vt:lpstr>NTP01.1.4._C</vt:lpstr>
      <vt:lpstr>NTP01.1.4._D</vt:lpstr>
      <vt:lpstr>NTP01.1.4._E</vt:lpstr>
      <vt:lpstr>NTP01.1.4._F</vt:lpstr>
      <vt:lpstr>NTP01.1.4._FA</vt:lpstr>
      <vt:lpstr>NTP01.1.4._G</vt:lpstr>
      <vt:lpstr>NTP01.1.4._H</vt:lpstr>
      <vt:lpstr>NTP01.1.5._A</vt:lpstr>
      <vt:lpstr>NTP01.1.5._B</vt:lpstr>
      <vt:lpstr>NTP01.1.5._C</vt:lpstr>
      <vt:lpstr>NTP01.1.5._D</vt:lpstr>
      <vt:lpstr>NTP01.1.5._E</vt:lpstr>
      <vt:lpstr>NTP01.1.5._F</vt:lpstr>
      <vt:lpstr>NTP01.1.5._FA</vt:lpstr>
      <vt:lpstr>NTP01.1.5._G</vt:lpstr>
      <vt:lpstr>NTP01.1.5._H</vt:lpstr>
      <vt:lpstr>NTP01.2._A</vt:lpstr>
      <vt:lpstr>NTP01.2._B</vt:lpstr>
      <vt:lpstr>NTP01.2._C</vt:lpstr>
      <vt:lpstr>NTP01.2._D</vt:lpstr>
      <vt:lpstr>NTP01.2._E</vt:lpstr>
      <vt:lpstr>NTP01.2._F</vt:lpstr>
      <vt:lpstr>NTP01.2._FA</vt:lpstr>
      <vt:lpstr>NTP01.2._G</vt:lpstr>
      <vt:lpstr>NTP01.2._H</vt:lpstr>
      <vt:lpstr>NTP01.3._A</vt:lpstr>
      <vt:lpstr>NTP01.3._B</vt:lpstr>
      <vt:lpstr>NTP01.3._C</vt:lpstr>
      <vt:lpstr>NTP01.3._D</vt:lpstr>
      <vt:lpstr>NTP01.3._E</vt:lpstr>
      <vt:lpstr>NTP01.3._F</vt:lpstr>
      <vt:lpstr>NTP01.3._FA</vt:lpstr>
      <vt:lpstr>NTP01.3._G</vt:lpstr>
      <vt:lpstr>NTP01.3._H</vt:lpstr>
      <vt:lpstr>NTP01.3.1._A</vt:lpstr>
      <vt:lpstr>NTP01.3.1._B</vt:lpstr>
      <vt:lpstr>NTP01.3.1._C</vt:lpstr>
      <vt:lpstr>NTP01.3.1._D</vt:lpstr>
      <vt:lpstr>NTP01.3.1._E</vt:lpstr>
      <vt:lpstr>NTP01.3.1._F</vt:lpstr>
      <vt:lpstr>NTP01.3.1._FA</vt:lpstr>
      <vt:lpstr>NTP01.3.1._G</vt:lpstr>
      <vt:lpstr>NTP01.3.1._H</vt:lpstr>
      <vt:lpstr>NTP01.3.2._A</vt:lpstr>
      <vt:lpstr>NTP01.3.2._B</vt:lpstr>
      <vt:lpstr>NTP01.3.2._C</vt:lpstr>
      <vt:lpstr>NTP01.3.2._D</vt:lpstr>
      <vt:lpstr>NTP01.3.2._E</vt:lpstr>
      <vt:lpstr>NTP01.3.2._F</vt:lpstr>
      <vt:lpstr>NTP01.3.2._FA</vt:lpstr>
      <vt:lpstr>NTP01.3.2._G</vt:lpstr>
      <vt:lpstr>NTP01.3.2._H</vt:lpstr>
      <vt:lpstr>NTP01.3.3._A</vt:lpstr>
      <vt:lpstr>NTP01.3.3._B</vt:lpstr>
      <vt:lpstr>NTP01.3.3._C</vt:lpstr>
      <vt:lpstr>NTP01.3.3._D</vt:lpstr>
      <vt:lpstr>NTP01.3.3._E</vt:lpstr>
      <vt:lpstr>NTP01.3.3._F</vt:lpstr>
      <vt:lpstr>NTP01.3.3._FA</vt:lpstr>
      <vt:lpstr>NTP01.3.3._G</vt:lpstr>
      <vt:lpstr>NTP01.3.3._H</vt:lpstr>
      <vt:lpstr>NTP01.3.4._A</vt:lpstr>
      <vt:lpstr>NTP01.3.4._B</vt:lpstr>
      <vt:lpstr>NTP01.3.4._C</vt:lpstr>
      <vt:lpstr>NTP01.3.4._D</vt:lpstr>
      <vt:lpstr>NTP01.3.4._E</vt:lpstr>
      <vt:lpstr>NTP01.3.4._F</vt:lpstr>
      <vt:lpstr>NTP01.3.4._FA</vt:lpstr>
      <vt:lpstr>NTP01.3.4._G</vt:lpstr>
      <vt:lpstr>NTP01.3.4._H</vt:lpstr>
      <vt:lpstr>NTP01.3.4.1._A</vt:lpstr>
      <vt:lpstr>NTP01.3.4.1._B</vt:lpstr>
      <vt:lpstr>NTP01.3.4.1._C</vt:lpstr>
      <vt:lpstr>NTP01.3.4.1._D</vt:lpstr>
      <vt:lpstr>NTP01.3.4.1._E</vt:lpstr>
      <vt:lpstr>NTP01.3.4.1._F</vt:lpstr>
      <vt:lpstr>NTP01.3.4.1._FA</vt:lpstr>
      <vt:lpstr>NTP01.3.4.1._G</vt:lpstr>
      <vt:lpstr>NTP01.3.4.1._H</vt:lpstr>
      <vt:lpstr>NTP01.3.5._A</vt:lpstr>
      <vt:lpstr>NTP01.3.5._B</vt:lpstr>
      <vt:lpstr>NTP01.3.5._C</vt:lpstr>
      <vt:lpstr>NTP01.3.5._D</vt:lpstr>
      <vt:lpstr>NTP01.3.5._E</vt:lpstr>
      <vt:lpstr>NTP01.3.5._F</vt:lpstr>
      <vt:lpstr>NTP01.3.5._FA</vt:lpstr>
      <vt:lpstr>NTP01.3.5._G</vt:lpstr>
      <vt:lpstr>NTP01.3.5._H</vt:lpstr>
      <vt:lpstr>NTP01.3.6._A</vt:lpstr>
      <vt:lpstr>NTP01.3.6._B</vt:lpstr>
      <vt:lpstr>NTP01.3.6._C</vt:lpstr>
      <vt:lpstr>NTP01.3.6._D</vt:lpstr>
      <vt:lpstr>NTP01.3.6._E</vt:lpstr>
      <vt:lpstr>NTP01.3.6._F</vt:lpstr>
      <vt:lpstr>NTP01.3.6._FA</vt:lpstr>
      <vt:lpstr>NTP01.3.6._G</vt:lpstr>
      <vt:lpstr>NTP01.3.6._H</vt:lpstr>
      <vt:lpstr>NTP01.4._A</vt:lpstr>
      <vt:lpstr>NTP01.4._B</vt:lpstr>
      <vt:lpstr>NTP01.4._C</vt:lpstr>
      <vt:lpstr>NTP01.4._D</vt:lpstr>
      <vt:lpstr>NTP01.4._E</vt:lpstr>
      <vt:lpstr>NTP01.4._F</vt:lpstr>
      <vt:lpstr>NTP01.4._FA</vt:lpstr>
      <vt:lpstr>NTP01.4._G</vt:lpstr>
      <vt:lpstr>NTP01.4._H</vt:lpstr>
      <vt:lpstr>NTP02.1._A</vt:lpstr>
      <vt:lpstr>NTP02.1._B</vt:lpstr>
      <vt:lpstr>NTP02.1._C</vt:lpstr>
      <vt:lpstr>NTP02.1._D</vt:lpstr>
      <vt:lpstr>NTP02.1._E</vt:lpstr>
      <vt:lpstr>NTP02.1._F</vt:lpstr>
      <vt:lpstr>NTP02.1._FA</vt:lpstr>
      <vt:lpstr>NTP02.1._G</vt:lpstr>
      <vt:lpstr>NTP02.1._H</vt:lpstr>
      <vt:lpstr>NTP02.1.1._A</vt:lpstr>
      <vt:lpstr>NTP02.1.1._B</vt:lpstr>
      <vt:lpstr>NTP02.1.1._C</vt:lpstr>
      <vt:lpstr>NTP02.1.1._D</vt:lpstr>
      <vt:lpstr>NTP02.1.1._E</vt:lpstr>
      <vt:lpstr>NTP02.1.1._F</vt:lpstr>
      <vt:lpstr>NTP02.1.1._FA</vt:lpstr>
      <vt:lpstr>NTP02.1.1._G</vt:lpstr>
      <vt:lpstr>NTP02.1.1._H</vt:lpstr>
      <vt:lpstr>NTP02.1.2._A</vt:lpstr>
      <vt:lpstr>NTP02.1.2._B</vt:lpstr>
      <vt:lpstr>NTP02.1.2._C</vt:lpstr>
      <vt:lpstr>NTP02.1.2._D</vt:lpstr>
      <vt:lpstr>NTP02.1.2._E</vt:lpstr>
      <vt:lpstr>NTP02.1.2._F</vt:lpstr>
      <vt:lpstr>NTP02.1.2._FA</vt:lpstr>
      <vt:lpstr>NTP02.1.2._G</vt:lpstr>
      <vt:lpstr>NTP02.1.2._H</vt:lpstr>
      <vt:lpstr>NTP02.1.3._A</vt:lpstr>
      <vt:lpstr>NTP02.1.3._B</vt:lpstr>
      <vt:lpstr>NTP02.1.3._C</vt:lpstr>
      <vt:lpstr>NTP02.1.3._D</vt:lpstr>
      <vt:lpstr>NTP02.1.3._E</vt:lpstr>
      <vt:lpstr>NTP02.1.3._F</vt:lpstr>
      <vt:lpstr>NTP02.1.3._FA</vt:lpstr>
      <vt:lpstr>NTP02.1.3._G</vt:lpstr>
      <vt:lpstr>NTP02.1.3._H</vt:lpstr>
      <vt:lpstr>NTP02.1.3.1._A</vt:lpstr>
      <vt:lpstr>NTP02.1.3.1._B</vt:lpstr>
      <vt:lpstr>NTP02.1.3.1._C</vt:lpstr>
      <vt:lpstr>NTP02.1.3.1._D</vt:lpstr>
      <vt:lpstr>NTP02.1.3.1._E</vt:lpstr>
      <vt:lpstr>NTP02.1.3.1._F</vt:lpstr>
      <vt:lpstr>NTP02.1.3.1._FA</vt:lpstr>
      <vt:lpstr>NTP02.1.3.1._G</vt:lpstr>
      <vt:lpstr>NTP02.1.3.1._H</vt:lpstr>
      <vt:lpstr>NTP02.1.4._A</vt:lpstr>
      <vt:lpstr>NTP02.1.4._B</vt:lpstr>
      <vt:lpstr>NTP02.1.4._C</vt:lpstr>
      <vt:lpstr>NTP02.1.4._D</vt:lpstr>
      <vt:lpstr>NTP02.1.4._E</vt:lpstr>
      <vt:lpstr>NTP02.1.4._F</vt:lpstr>
      <vt:lpstr>NTP02.1.4._FA</vt:lpstr>
      <vt:lpstr>NTP02.1.4._G</vt:lpstr>
      <vt:lpstr>NTP02.1.4._H</vt:lpstr>
      <vt:lpstr>NTP02.1.5._A</vt:lpstr>
      <vt:lpstr>NTP02.1.5._B</vt:lpstr>
      <vt:lpstr>NTP02.1.5._C</vt:lpstr>
      <vt:lpstr>NTP02.1.5._D</vt:lpstr>
      <vt:lpstr>NTP02.1.5._E</vt:lpstr>
      <vt:lpstr>NTP02.1.5._F</vt:lpstr>
      <vt:lpstr>NTP02.1.5._FA</vt:lpstr>
      <vt:lpstr>NTP02.1.5._G</vt:lpstr>
      <vt:lpstr>NTP02.1.5._H</vt:lpstr>
      <vt:lpstr>NTP02.2._A</vt:lpstr>
      <vt:lpstr>NTP02.2._B</vt:lpstr>
      <vt:lpstr>NTP02.2._C</vt:lpstr>
      <vt:lpstr>NTP02.2._D</vt:lpstr>
      <vt:lpstr>NTP02.2._E</vt:lpstr>
      <vt:lpstr>NTP02.2._F</vt:lpstr>
      <vt:lpstr>NTP02.2._FA</vt:lpstr>
      <vt:lpstr>NTP02.2._G</vt:lpstr>
      <vt:lpstr>NTP02.2._H</vt:lpstr>
      <vt:lpstr>NTP02.3._A</vt:lpstr>
      <vt:lpstr>NTP02.3._B</vt:lpstr>
      <vt:lpstr>NTP02.3._C</vt:lpstr>
      <vt:lpstr>NTP02.3._D</vt:lpstr>
      <vt:lpstr>NTP02.3._E</vt:lpstr>
      <vt:lpstr>NTP02.3._F</vt:lpstr>
      <vt:lpstr>NTP02.3._FA</vt:lpstr>
      <vt:lpstr>NTP02.3._G</vt:lpstr>
      <vt:lpstr>NTP02.3._H</vt:lpstr>
      <vt:lpstr>NTP02.3.1._A</vt:lpstr>
      <vt:lpstr>NTP02.3.1._B</vt:lpstr>
      <vt:lpstr>NTP02.3.1._C</vt:lpstr>
      <vt:lpstr>NTP02.3.1._D</vt:lpstr>
      <vt:lpstr>NTP02.3.1._E</vt:lpstr>
      <vt:lpstr>NTP02.3.1._F</vt:lpstr>
      <vt:lpstr>NTP02.3.1._FA</vt:lpstr>
      <vt:lpstr>NTP02.3.1._G</vt:lpstr>
      <vt:lpstr>NTP02.3.1._H</vt:lpstr>
      <vt:lpstr>NTP02.3.2._A</vt:lpstr>
      <vt:lpstr>NTP02.3.2._B</vt:lpstr>
      <vt:lpstr>NTP02.3.2._C</vt:lpstr>
      <vt:lpstr>NTP02.3.2._D</vt:lpstr>
      <vt:lpstr>NTP02.3.2._E</vt:lpstr>
      <vt:lpstr>NTP02.3.2._F</vt:lpstr>
      <vt:lpstr>NTP02.3.2._FA</vt:lpstr>
      <vt:lpstr>NTP02.3.2._G</vt:lpstr>
      <vt:lpstr>NTP02.3.2._H</vt:lpstr>
      <vt:lpstr>NTP02.3.3._A</vt:lpstr>
      <vt:lpstr>NTP02.3.3._B</vt:lpstr>
      <vt:lpstr>NTP02.3.3._C</vt:lpstr>
      <vt:lpstr>NTP02.3.3._D</vt:lpstr>
      <vt:lpstr>NTP02.3.3._E</vt:lpstr>
      <vt:lpstr>NTP02.3.3._F</vt:lpstr>
      <vt:lpstr>NTP02.3.3._FA</vt:lpstr>
      <vt:lpstr>NTP02.3.3._G</vt:lpstr>
      <vt:lpstr>NTP02.3.3._H</vt:lpstr>
      <vt:lpstr>NTP02.3.4._A</vt:lpstr>
      <vt:lpstr>NTP02.3.4._B</vt:lpstr>
      <vt:lpstr>NTP02.3.4._C</vt:lpstr>
      <vt:lpstr>NTP02.3.4._D</vt:lpstr>
      <vt:lpstr>NTP02.3.4._E</vt:lpstr>
      <vt:lpstr>NTP02.3.4._F</vt:lpstr>
      <vt:lpstr>NTP02.3.4._FA</vt:lpstr>
      <vt:lpstr>NTP02.3.4._G</vt:lpstr>
      <vt:lpstr>NTP02.3.4._H</vt:lpstr>
      <vt:lpstr>NTP02.3.4.1._A</vt:lpstr>
      <vt:lpstr>NTP02.3.4.1._B</vt:lpstr>
      <vt:lpstr>NTP02.3.4.1._C</vt:lpstr>
      <vt:lpstr>NTP02.3.4.1._D</vt:lpstr>
      <vt:lpstr>NTP02.3.4.1._E</vt:lpstr>
      <vt:lpstr>NTP02.3.4.1._F</vt:lpstr>
      <vt:lpstr>NTP02.3.4.1._FA</vt:lpstr>
      <vt:lpstr>NTP02.3.4.1._G</vt:lpstr>
      <vt:lpstr>NTP02.3.4.1._H</vt:lpstr>
      <vt:lpstr>NTP02.3.5._A</vt:lpstr>
      <vt:lpstr>NTP02.3.5._B</vt:lpstr>
      <vt:lpstr>NTP02.3.5._C</vt:lpstr>
      <vt:lpstr>NTP02.3.5._D</vt:lpstr>
      <vt:lpstr>NTP02.3.5._E</vt:lpstr>
      <vt:lpstr>NTP02.3.5._F</vt:lpstr>
      <vt:lpstr>NTP02.3.5._FA</vt:lpstr>
      <vt:lpstr>NTP02.3.5._G</vt:lpstr>
      <vt:lpstr>NTP02.3.5._H</vt:lpstr>
      <vt:lpstr>NTP02.3.6._A</vt:lpstr>
      <vt:lpstr>NTP02.3.6._B</vt:lpstr>
      <vt:lpstr>NTP02.3.6._C</vt:lpstr>
      <vt:lpstr>NTP02.3.6._D</vt:lpstr>
      <vt:lpstr>NTP02.3.6._E</vt:lpstr>
      <vt:lpstr>NTP02.3.6._F</vt:lpstr>
      <vt:lpstr>NTP02.3.6._FA</vt:lpstr>
      <vt:lpstr>NTP02.3.6._G</vt:lpstr>
      <vt:lpstr>NTP02.3.6._H</vt:lpstr>
      <vt:lpstr>NTP02.4._A</vt:lpstr>
      <vt:lpstr>NTP02.4._B</vt:lpstr>
      <vt:lpstr>NTP02.4._C</vt:lpstr>
      <vt:lpstr>NTP02.4._D</vt:lpstr>
      <vt:lpstr>NTP02.4._E</vt:lpstr>
      <vt:lpstr>NTP02.4._F</vt:lpstr>
      <vt:lpstr>NTP02.4._FA</vt:lpstr>
      <vt:lpstr>NTP02.4._G</vt:lpstr>
      <vt:lpstr>NTP02.4._H</vt:lpstr>
      <vt:lpstr>PAF01.1._A</vt:lpstr>
      <vt:lpstr>PAF01.2._A</vt:lpstr>
      <vt:lpstr>PAF01.2.1._A</vt:lpstr>
      <vt:lpstr>PAF01.3._A</vt:lpstr>
      <vt:lpstr>PAF01.4._A</vt:lpstr>
      <vt:lpstr>PAF02.1._A</vt:lpstr>
      <vt:lpstr>PAF02.1._B</vt:lpstr>
      <vt:lpstr>PAF02.1.1._A</vt:lpstr>
      <vt:lpstr>PAF02.1.1._B</vt:lpstr>
      <vt:lpstr>PAF02.1.2._A</vt:lpstr>
      <vt:lpstr>PAF02.1.2._B</vt:lpstr>
      <vt:lpstr>PAF02.1.3._A</vt:lpstr>
      <vt:lpstr>PAF02.1.3._B</vt:lpstr>
      <vt:lpstr>PAF02.1.4._A</vt:lpstr>
      <vt:lpstr>PAF02.1.4._B</vt:lpstr>
      <vt:lpstr>PAF02.2._A</vt:lpstr>
      <vt:lpstr>PAF02.2._B</vt:lpstr>
      <vt:lpstr>PAF02.2.1._A</vt:lpstr>
      <vt:lpstr>PAF02.2.1._B</vt:lpstr>
      <vt:lpstr>PAF02.2.2._A</vt:lpstr>
      <vt:lpstr>PAF02.2.2._B</vt:lpstr>
      <vt:lpstr>PAF02.2.3._A</vt:lpstr>
      <vt:lpstr>PAF02.2.3._B</vt:lpstr>
      <vt:lpstr>PAF02.2.4._A</vt:lpstr>
      <vt:lpstr>PAF02.2.4._B</vt:lpstr>
      <vt:lpstr>PAF02.2.4.1._A</vt:lpstr>
      <vt:lpstr>PAF02.2.4.1._B</vt:lpstr>
      <vt:lpstr>PAF02.2.5._A</vt:lpstr>
      <vt:lpstr>PAF02.2.5._B</vt:lpstr>
      <vt:lpstr>PAF02.2.6._A</vt:lpstr>
      <vt:lpstr>PAF02.2.6._B</vt:lpstr>
      <vt:lpstr>PAF02.3._B</vt:lpstr>
      <vt:lpstr>PAF02.3.1._B</vt:lpstr>
      <vt:lpstr>PAF02.3.2._B</vt:lpstr>
      <vt:lpstr>PAF02.3.3._B</vt:lpstr>
      <vt:lpstr>PAF02.3.3.1._B</vt:lpstr>
      <vt:lpstr>PAF02.3.4._B</vt:lpstr>
      <vt:lpstr>PAF02.3.5._B</vt:lpstr>
      <vt:lpstr>PAF02.4._A</vt:lpstr>
      <vt:lpstr>PAF02.4._B</vt:lpstr>
      <vt:lpstr>PAF03.1._A</vt:lpstr>
      <vt:lpstr>PAF03.1._B</vt:lpstr>
      <vt:lpstr>PAF03.1._C</vt:lpstr>
      <vt:lpstr>PAF03.1._D</vt:lpstr>
      <vt:lpstr>PAF03.1._E</vt:lpstr>
      <vt:lpstr>PAF03.1.1._A</vt:lpstr>
      <vt:lpstr>PAF03.1.1._B</vt:lpstr>
      <vt:lpstr>PAF03.1.1._C</vt:lpstr>
      <vt:lpstr>PAF03.1.1._D</vt:lpstr>
      <vt:lpstr>PAF03.1.1._E</vt:lpstr>
      <vt:lpstr>PAF03.1.2._A</vt:lpstr>
      <vt:lpstr>PAF03.1.2._B</vt:lpstr>
      <vt:lpstr>PAF03.1.2._C</vt:lpstr>
      <vt:lpstr>PAF03.1.2._D</vt:lpstr>
      <vt:lpstr>PAF03.1.2._E</vt:lpstr>
      <vt:lpstr>PAF03.1.3._A</vt:lpstr>
      <vt:lpstr>PAF03.1.3._B</vt:lpstr>
      <vt:lpstr>PAF03.1.3._C</vt:lpstr>
      <vt:lpstr>PAF03.1.3._D</vt:lpstr>
      <vt:lpstr>PAF03.1.3._E</vt:lpstr>
      <vt:lpstr>PAF03.1.4._A</vt:lpstr>
      <vt:lpstr>PAF03.1.4._B</vt:lpstr>
      <vt:lpstr>PAF03.1.4._C</vt:lpstr>
      <vt:lpstr>PAF03.1.4._D</vt:lpstr>
      <vt:lpstr>PAF03.1.4._E</vt:lpstr>
      <vt:lpstr>PAF03.2._A</vt:lpstr>
      <vt:lpstr>PAF03.2._B</vt:lpstr>
      <vt:lpstr>PAF03.2._C</vt:lpstr>
      <vt:lpstr>PAF03.2._D</vt:lpstr>
      <vt:lpstr>PAF03.2._E</vt:lpstr>
      <vt:lpstr>PAF03.2.1._A</vt:lpstr>
      <vt:lpstr>PAF03.2.1._B</vt:lpstr>
      <vt:lpstr>PAF03.2.1._C</vt:lpstr>
      <vt:lpstr>PAF03.2.1._D</vt:lpstr>
      <vt:lpstr>PAF03.2.1._E</vt:lpstr>
      <vt:lpstr>PAF03.2.2._A</vt:lpstr>
      <vt:lpstr>PAF03.2.2._B</vt:lpstr>
      <vt:lpstr>PAF03.2.2._C</vt:lpstr>
      <vt:lpstr>PAF03.2.2._D</vt:lpstr>
      <vt:lpstr>PAF03.2.2._E</vt:lpstr>
      <vt:lpstr>PAF03.2.3._A</vt:lpstr>
      <vt:lpstr>PAF03.2.3._B</vt:lpstr>
      <vt:lpstr>PAF03.2.3._C</vt:lpstr>
      <vt:lpstr>PAF03.2.3._D</vt:lpstr>
      <vt:lpstr>PAF03.2.3._E</vt:lpstr>
      <vt:lpstr>PAF03.2.4._A</vt:lpstr>
      <vt:lpstr>PAF03.2.4._B</vt:lpstr>
      <vt:lpstr>PAF03.2.4._C</vt:lpstr>
      <vt:lpstr>PAF03.2.4._D</vt:lpstr>
      <vt:lpstr>PAF03.2.4._E</vt:lpstr>
      <vt:lpstr>PAF03.2.4.1._A</vt:lpstr>
      <vt:lpstr>PAF03.2.4.1._B</vt:lpstr>
      <vt:lpstr>PAF03.2.4.1._C</vt:lpstr>
      <vt:lpstr>PAF03.2.4.1._D</vt:lpstr>
      <vt:lpstr>PAF03.2.4.1._E</vt:lpstr>
      <vt:lpstr>PAF03.2.5._A</vt:lpstr>
      <vt:lpstr>PAF03.2.5._B</vt:lpstr>
      <vt:lpstr>PAF03.2.5._C</vt:lpstr>
      <vt:lpstr>PAF03.2.5._D</vt:lpstr>
      <vt:lpstr>PAF03.2.5._E</vt:lpstr>
      <vt:lpstr>PAF03.2.6._A</vt:lpstr>
      <vt:lpstr>PAF03.2.6._B</vt:lpstr>
      <vt:lpstr>PAF03.2.6._C</vt:lpstr>
      <vt:lpstr>PAF03.2.6._D</vt:lpstr>
      <vt:lpstr>PAF03.2.6._E</vt:lpstr>
      <vt:lpstr>PAF03.3._B</vt:lpstr>
      <vt:lpstr>PAF03.3._C</vt:lpstr>
      <vt:lpstr>PAF03.3._D</vt:lpstr>
      <vt:lpstr>PAF03.3._E</vt:lpstr>
      <vt:lpstr>PAF03.3.1._B</vt:lpstr>
      <vt:lpstr>PAF03.3.1._C</vt:lpstr>
      <vt:lpstr>PAF03.3.1._D</vt:lpstr>
      <vt:lpstr>PAF03.3.1._E</vt:lpstr>
      <vt:lpstr>PAF03.3.2._B</vt:lpstr>
      <vt:lpstr>PAF03.3.2._C</vt:lpstr>
      <vt:lpstr>PAF03.3.2._D</vt:lpstr>
      <vt:lpstr>PAF03.3.2._E</vt:lpstr>
      <vt:lpstr>PAF03.3.3._B</vt:lpstr>
      <vt:lpstr>PAF03.3.3._C</vt:lpstr>
      <vt:lpstr>PAF03.3.3._D</vt:lpstr>
      <vt:lpstr>PAF03.3.3._E</vt:lpstr>
      <vt:lpstr>PAF03.3.3.1._B</vt:lpstr>
      <vt:lpstr>PAF03.3.3.1._C</vt:lpstr>
      <vt:lpstr>PAF03.3.3.1._D</vt:lpstr>
      <vt:lpstr>PAF03.3.3.1._E</vt:lpstr>
      <vt:lpstr>PAF03.3.4._B</vt:lpstr>
      <vt:lpstr>PAF03.3.4._C</vt:lpstr>
      <vt:lpstr>PAF03.3.4._D</vt:lpstr>
      <vt:lpstr>PAF03.3.4._E</vt:lpstr>
      <vt:lpstr>PAF03.3.5._B</vt:lpstr>
      <vt:lpstr>PAF03.3.5._C</vt:lpstr>
      <vt:lpstr>PAF03.3.5._D</vt:lpstr>
      <vt:lpstr>PAF03.3.5._E</vt:lpstr>
      <vt:lpstr>PAF03.4._A</vt:lpstr>
      <vt:lpstr>PAF03.4._B</vt:lpstr>
      <vt:lpstr>PAF03.4._C</vt:lpstr>
      <vt:lpstr>PAF03.4._D</vt:lpstr>
      <vt:lpstr>PAF03.4._E</vt:lpstr>
      <vt:lpstr>PAF04.1._A</vt:lpstr>
      <vt:lpstr>PAF04.1._B</vt:lpstr>
      <vt:lpstr>PAF04.1._C</vt:lpstr>
      <vt:lpstr>PAF04.1._D</vt:lpstr>
      <vt:lpstr>PAF04.1._E</vt:lpstr>
      <vt:lpstr>PAF04.1.1._A</vt:lpstr>
      <vt:lpstr>PAF04.1.1._B</vt:lpstr>
      <vt:lpstr>PAF04.1.1._C</vt:lpstr>
      <vt:lpstr>PAF04.1.1._D</vt:lpstr>
      <vt:lpstr>PAF04.1.1._E</vt:lpstr>
      <vt:lpstr>PAF04.1.2._A</vt:lpstr>
      <vt:lpstr>PAF04.1.2._B</vt:lpstr>
      <vt:lpstr>PAF04.1.2._C</vt:lpstr>
      <vt:lpstr>PAF04.1.2._D</vt:lpstr>
      <vt:lpstr>PAF04.1.2._E</vt:lpstr>
      <vt:lpstr>PAF04.1.3._A</vt:lpstr>
      <vt:lpstr>PAF04.1.3._B</vt:lpstr>
      <vt:lpstr>PAF04.1.3._C</vt:lpstr>
      <vt:lpstr>PAF04.1.3._D</vt:lpstr>
      <vt:lpstr>PAF04.1.3._E</vt:lpstr>
      <vt:lpstr>PAF04.1.4._A</vt:lpstr>
      <vt:lpstr>PAF04.1.4._B</vt:lpstr>
      <vt:lpstr>PAF04.1.4._C</vt:lpstr>
      <vt:lpstr>PAF04.1.4._D</vt:lpstr>
      <vt:lpstr>PAF04.1.4._E</vt:lpstr>
      <vt:lpstr>PAF04.1.4.1._A</vt:lpstr>
      <vt:lpstr>PAF04.1.4.1._B</vt:lpstr>
      <vt:lpstr>PAF04.1.4.1._C</vt:lpstr>
      <vt:lpstr>PAF04.1.4.1._D</vt:lpstr>
      <vt:lpstr>PAF04.1.4.1._E</vt:lpstr>
      <vt:lpstr>PAF04.1.5._A</vt:lpstr>
      <vt:lpstr>PAF04.1.5._B</vt:lpstr>
      <vt:lpstr>PAF04.1.5._C</vt:lpstr>
      <vt:lpstr>PAF04.1.5._D</vt:lpstr>
      <vt:lpstr>PAF04.1.5._E</vt:lpstr>
      <vt:lpstr>PAF04.1.6._A</vt:lpstr>
      <vt:lpstr>PAF04.1.6._B</vt:lpstr>
      <vt:lpstr>PAF04.1.6._C</vt:lpstr>
      <vt:lpstr>PAF04.1.6._D</vt:lpstr>
      <vt:lpstr>PAF04.1.6._E</vt:lpstr>
      <vt:lpstr>PAF04.2._B</vt:lpstr>
      <vt:lpstr>PAF04.2._C</vt:lpstr>
      <vt:lpstr>PAF04.2._D</vt:lpstr>
      <vt:lpstr>PAF04.2._E</vt:lpstr>
      <vt:lpstr>PAF04.2.1._B</vt:lpstr>
      <vt:lpstr>PAF04.2.1._C</vt:lpstr>
      <vt:lpstr>PAF04.2.1._D</vt:lpstr>
      <vt:lpstr>PAF04.2.1._E</vt:lpstr>
      <vt:lpstr>PAF04.2.2._B</vt:lpstr>
      <vt:lpstr>PAF04.2.2._C</vt:lpstr>
      <vt:lpstr>PAF04.2.2._D</vt:lpstr>
      <vt:lpstr>PAF04.2.2._E</vt:lpstr>
      <vt:lpstr>PAF04.2.3._B</vt:lpstr>
      <vt:lpstr>PAF04.2.3._C</vt:lpstr>
      <vt:lpstr>PAF04.2.3._D</vt:lpstr>
      <vt:lpstr>PAF04.2.3._E</vt:lpstr>
      <vt:lpstr>PAF04.2.3.1._B</vt:lpstr>
      <vt:lpstr>PAF04.2.3.1._C</vt:lpstr>
      <vt:lpstr>PAF04.2.3.1._D</vt:lpstr>
      <vt:lpstr>PAF04.2.3.1._E</vt:lpstr>
      <vt:lpstr>PAF04.2.4._B</vt:lpstr>
      <vt:lpstr>PAF04.2.4._C</vt:lpstr>
      <vt:lpstr>PAF04.2.4._D</vt:lpstr>
      <vt:lpstr>PAF04.2.4._E</vt:lpstr>
      <vt:lpstr>PAF04.2.5._B</vt:lpstr>
      <vt:lpstr>PAF04.2.5._C</vt:lpstr>
      <vt:lpstr>PAF04.2.5._D</vt:lpstr>
      <vt:lpstr>PAF04.2.5._E</vt:lpstr>
      <vt:lpstr>PAF04.3._A</vt:lpstr>
      <vt:lpstr>PAF04.3._B</vt:lpstr>
      <vt:lpstr>PAF04.3._C</vt:lpstr>
      <vt:lpstr>PAF04.3._D</vt:lpstr>
      <vt:lpstr>PAF04.3._E</vt:lpstr>
      <vt:lpstr>PKIPO01.1._A</vt:lpstr>
      <vt:lpstr>PKIPO01.1._B</vt:lpstr>
      <vt:lpstr>PKIPO01.10._A</vt:lpstr>
      <vt:lpstr>PKIPO01.10._B</vt:lpstr>
      <vt:lpstr>PKIPO01.2._A</vt:lpstr>
      <vt:lpstr>PKIPO01.2._B</vt:lpstr>
      <vt:lpstr>PKIPO01.3._A</vt:lpstr>
      <vt:lpstr>PKIPO01.3._B</vt:lpstr>
      <vt:lpstr>PKIPO01.4._A</vt:lpstr>
      <vt:lpstr>PKIPO01.4._B</vt:lpstr>
      <vt:lpstr>PKIPO01.5._A</vt:lpstr>
      <vt:lpstr>PKIPO01.5._B</vt:lpstr>
      <vt:lpstr>PKIPO01.6._A</vt:lpstr>
      <vt:lpstr>PKIPO01.6._B</vt:lpstr>
      <vt:lpstr>PKIPO01.7._A</vt:lpstr>
      <vt:lpstr>PKIPO01.7._B</vt:lpstr>
      <vt:lpstr>PKIPO01.8._A</vt:lpstr>
      <vt:lpstr>PKIPO01.8._B</vt:lpstr>
      <vt:lpstr>PKIPO01.9._A</vt:lpstr>
      <vt:lpstr>PKIPO01.9._B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PO01.1.1._A</vt:lpstr>
      <vt:lpstr>PO01.1.1._B</vt:lpstr>
      <vt:lpstr>PO01.1.1._C</vt:lpstr>
      <vt:lpstr>PO01.1.1._D</vt:lpstr>
      <vt:lpstr>PO01.1.1._E</vt:lpstr>
      <vt:lpstr>PO01.1.1._F</vt:lpstr>
      <vt:lpstr>PO01.1.1._G</vt:lpstr>
      <vt:lpstr>PO01.1.2._A</vt:lpstr>
      <vt:lpstr>PO01.1.2._B</vt:lpstr>
      <vt:lpstr>PO01.1.2._C</vt:lpstr>
      <vt:lpstr>PO01.1.2._D</vt:lpstr>
      <vt:lpstr>PO01.1.2._E</vt:lpstr>
      <vt:lpstr>PO01.1.2._F</vt:lpstr>
      <vt:lpstr>PO01.1.2._G</vt:lpstr>
      <vt:lpstr>PO01.1.3._A</vt:lpstr>
      <vt:lpstr>PO01.1.3._B</vt:lpstr>
      <vt:lpstr>PO01.1.3._C</vt:lpstr>
      <vt:lpstr>PO01.1.3._D</vt:lpstr>
      <vt:lpstr>PO01.1.3._E</vt:lpstr>
      <vt:lpstr>PO01.1.3._F</vt:lpstr>
      <vt:lpstr>PO01.1.3._G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PO01.2.1.1._A</vt:lpstr>
      <vt:lpstr>PO01.2.1.1._B</vt:lpstr>
      <vt:lpstr>PO01.2.1.1._C</vt:lpstr>
      <vt:lpstr>PO01.2.1.1._D</vt:lpstr>
      <vt:lpstr>PO01.2.1.1._E</vt:lpstr>
      <vt:lpstr>PO01.2.1.1._F</vt:lpstr>
      <vt:lpstr>PO01.2.1.1._G</vt:lpstr>
      <vt:lpstr>PO01.2.1.2._A</vt:lpstr>
      <vt:lpstr>PO01.2.1.2._B</vt:lpstr>
      <vt:lpstr>PO01.2.1.2._C</vt:lpstr>
      <vt:lpstr>PO01.2.1.2._D</vt:lpstr>
      <vt:lpstr>PO01.2.1.2._E</vt:lpstr>
      <vt:lpstr>PO01.2.1.2._F</vt:lpstr>
      <vt:lpstr>PO01.2.1.2._G</vt:lpstr>
      <vt:lpstr>PO01.2.1.3._A</vt:lpstr>
      <vt:lpstr>PO01.2.1.3._B</vt:lpstr>
      <vt:lpstr>PO01.2.1.3._C</vt:lpstr>
      <vt:lpstr>PO01.2.1.3._D</vt:lpstr>
      <vt:lpstr>PO01.2.1.3._E</vt:lpstr>
      <vt:lpstr>PO01.2.1.3._F</vt:lpstr>
      <vt:lpstr>PO01.2.1.3._G</vt:lpstr>
      <vt:lpstr>PO01.2.1.4._A</vt:lpstr>
      <vt:lpstr>PO01.2.1.4._B</vt:lpstr>
      <vt:lpstr>PO01.2.1.4._C</vt:lpstr>
      <vt:lpstr>PO01.2.1.4._D</vt:lpstr>
      <vt:lpstr>PO01.2.1.4._E</vt:lpstr>
      <vt:lpstr>PO01.2.1.4._F</vt:lpstr>
      <vt:lpstr>PO01.2.1.4._G</vt:lpstr>
      <vt:lpstr>PO01.2.1.5._A</vt:lpstr>
      <vt:lpstr>PO01.2.1.5._B</vt:lpstr>
      <vt:lpstr>PO01.2.1.5._C</vt:lpstr>
      <vt:lpstr>PO01.2.1.5._D</vt:lpstr>
      <vt:lpstr>PO01.2.1.5._E</vt:lpstr>
      <vt:lpstr>PO01.2.1.5._F</vt:lpstr>
      <vt:lpstr>PO01.2.1.5._G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PO01.2.3.1._A</vt:lpstr>
      <vt:lpstr>PO01.2.3.1._B</vt:lpstr>
      <vt:lpstr>PO01.2.3.1._C</vt:lpstr>
      <vt:lpstr>PO01.2.3.1._D</vt:lpstr>
      <vt:lpstr>PO01.2.3.1._E</vt:lpstr>
      <vt:lpstr>PO01.2.3.1._F</vt:lpstr>
      <vt:lpstr>PO01.2.3.1._G</vt:lpstr>
      <vt:lpstr>PO01.2.3.2._A</vt:lpstr>
      <vt:lpstr>PO01.2.3.2._B</vt:lpstr>
      <vt:lpstr>PO01.2.3.2._C</vt:lpstr>
      <vt:lpstr>PO01.2.3.2._D</vt:lpstr>
      <vt:lpstr>PO01.2.3.2._E</vt:lpstr>
      <vt:lpstr>PO01.2.3.2._F</vt:lpstr>
      <vt:lpstr>PO01.2.3.2._G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PO01.3.1.1._A</vt:lpstr>
      <vt:lpstr>PO01.3.1.1._B</vt:lpstr>
      <vt:lpstr>PO01.3.1.1._C</vt:lpstr>
      <vt:lpstr>PO01.3.1.1._D</vt:lpstr>
      <vt:lpstr>PO01.3.1.1._E</vt:lpstr>
      <vt:lpstr>PO01.3.1.1._F</vt:lpstr>
      <vt:lpstr>PO01.3.1.1._G</vt:lpstr>
      <vt:lpstr>PO01.3.1.2._A</vt:lpstr>
      <vt:lpstr>PO01.3.1.2._B</vt:lpstr>
      <vt:lpstr>PO01.3.1.2._C</vt:lpstr>
      <vt:lpstr>PO01.3.1.2._D</vt:lpstr>
      <vt:lpstr>PO01.3.1.2._E</vt:lpstr>
      <vt:lpstr>PO01.3.1.2._F</vt:lpstr>
      <vt:lpstr>PO01.3.1.2._G</vt:lpstr>
      <vt:lpstr>PO01.3.1.3._A</vt:lpstr>
      <vt:lpstr>PO01.3.1.3._B</vt:lpstr>
      <vt:lpstr>PO01.3.1.3._C</vt:lpstr>
      <vt:lpstr>PO01.3.1.3._D</vt:lpstr>
      <vt:lpstr>PO01.3.1.3._E</vt:lpstr>
      <vt:lpstr>PO01.3.1.3._F</vt:lpstr>
      <vt:lpstr>PO01.3.1.3._G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PO01.3.2.1._A</vt:lpstr>
      <vt:lpstr>PO01.3.2.1._B</vt:lpstr>
      <vt:lpstr>PO01.3.2.1._C</vt:lpstr>
      <vt:lpstr>PO01.3.2.1._D</vt:lpstr>
      <vt:lpstr>PO01.3.2.1._E</vt:lpstr>
      <vt:lpstr>PO01.3.2.1._F</vt:lpstr>
      <vt:lpstr>PO01.3.2.1._G</vt:lpstr>
      <vt:lpstr>PO01.3.2.2._A</vt:lpstr>
      <vt:lpstr>PO01.3.2.2._B</vt:lpstr>
      <vt:lpstr>PO01.3.2.2._C</vt:lpstr>
      <vt:lpstr>PO01.3.2.2._D</vt:lpstr>
      <vt:lpstr>PO01.3.2.2._E</vt:lpstr>
      <vt:lpstr>PO01.3.2.2._F</vt:lpstr>
      <vt:lpstr>PO01.3.2.2._G</vt:lpstr>
      <vt:lpstr>PO01.3.2.3._A</vt:lpstr>
      <vt:lpstr>PO01.3.2.3._B</vt:lpstr>
      <vt:lpstr>PO01.3.2.3._C</vt:lpstr>
      <vt:lpstr>PO01.3.2.3._D</vt:lpstr>
      <vt:lpstr>PO01.3.2.3._E</vt:lpstr>
      <vt:lpstr>PO01.3.2.3._F</vt:lpstr>
      <vt:lpstr>PO01.3.2.3._G</vt:lpstr>
      <vt:lpstr>PO01.3.2.4._A</vt:lpstr>
      <vt:lpstr>PO01.3.2.4._B</vt:lpstr>
      <vt:lpstr>PO01.3.2.4._C</vt:lpstr>
      <vt:lpstr>PO01.3.2.4._D</vt:lpstr>
      <vt:lpstr>PO01.3.2.4._E</vt:lpstr>
      <vt:lpstr>PO01.3.2.4._F</vt:lpstr>
      <vt:lpstr>PO01.3.2.4._G</vt:lpstr>
      <vt:lpstr>PO01.3.2.5._A</vt:lpstr>
      <vt:lpstr>PO01.3.2.5._B</vt:lpstr>
      <vt:lpstr>PO01.3.2.5._C</vt:lpstr>
      <vt:lpstr>PO01.3.2.5._D</vt:lpstr>
      <vt:lpstr>PO01.3.2.5._E</vt:lpstr>
      <vt:lpstr>PO01.3.2.5._F</vt:lpstr>
      <vt:lpstr>PO01.3.2.5._G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PO01.4.1.1._A</vt:lpstr>
      <vt:lpstr>PO01.4.1.1._B</vt:lpstr>
      <vt:lpstr>PO01.4.1.1._C</vt:lpstr>
      <vt:lpstr>PO01.4.1.1._D</vt:lpstr>
      <vt:lpstr>PO01.4.1.1._E</vt:lpstr>
      <vt:lpstr>PO01.4.1.1._F</vt:lpstr>
      <vt:lpstr>PO01.4.1.1._G</vt:lpstr>
      <vt:lpstr>PO01.4.1.2._A</vt:lpstr>
      <vt:lpstr>PO01.4.1.2._B</vt:lpstr>
      <vt:lpstr>PO01.4.1.2._C</vt:lpstr>
      <vt:lpstr>PO01.4.1.2._D</vt:lpstr>
      <vt:lpstr>PO01.4.1.2._E</vt:lpstr>
      <vt:lpstr>PO01.4.1.2._F</vt:lpstr>
      <vt:lpstr>PO01.4.1.2._G</vt:lpstr>
      <vt:lpstr>PO01.4.1.3._A</vt:lpstr>
      <vt:lpstr>PO01.4.1.3._B</vt:lpstr>
      <vt:lpstr>PO01.4.1.3._C</vt:lpstr>
      <vt:lpstr>PO01.4.1.3._D</vt:lpstr>
      <vt:lpstr>PO01.4.1.3._E</vt:lpstr>
      <vt:lpstr>PO01.4.1.3._F</vt:lpstr>
      <vt:lpstr>PO01.4.1.3._G</vt:lpstr>
      <vt:lpstr>PO01.4.1.4._A</vt:lpstr>
      <vt:lpstr>PO01.4.1.4._B</vt:lpstr>
      <vt:lpstr>PO01.4.1.4._C</vt:lpstr>
      <vt:lpstr>PO01.4.1.4._D</vt:lpstr>
      <vt:lpstr>PO01.4.1.4._E</vt:lpstr>
      <vt:lpstr>PO01.4.1.4._F</vt:lpstr>
      <vt:lpstr>PO01.4.1.4._G</vt:lpstr>
      <vt:lpstr>PO01.4.1.5._A</vt:lpstr>
      <vt:lpstr>PO01.4.1.5._B</vt:lpstr>
      <vt:lpstr>PO01.4.1.5._C</vt:lpstr>
      <vt:lpstr>PO01.4.1.5._D</vt:lpstr>
      <vt:lpstr>PO01.4.1.5._E</vt:lpstr>
      <vt:lpstr>PO01.4.1.5._F</vt:lpstr>
      <vt:lpstr>PO01.4.1.5._G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PW01.1._A</vt:lpstr>
      <vt:lpstr>PW01.1._B</vt:lpstr>
      <vt:lpstr>PW01.1._C</vt:lpstr>
      <vt:lpstr>PW01.1._D</vt:lpstr>
      <vt:lpstr>PW01.1._E</vt:lpstr>
      <vt:lpstr>PW01.1._F</vt:lpstr>
      <vt:lpstr>PW01.1._G</vt:lpstr>
      <vt:lpstr>PW01.1._H</vt:lpstr>
      <vt:lpstr>PW01.2._A</vt:lpstr>
      <vt:lpstr>PW01.2._B</vt:lpstr>
      <vt:lpstr>PW01.2._C</vt:lpstr>
      <vt:lpstr>PW01.2._D</vt:lpstr>
      <vt:lpstr>PW01.2._E</vt:lpstr>
      <vt:lpstr>PW01.2._F</vt:lpstr>
      <vt:lpstr>PW01.2._G</vt:lpstr>
      <vt:lpstr>PW01.2._H</vt:lpstr>
      <vt:lpstr>PW01.3._A</vt:lpstr>
      <vt:lpstr>PW01.3._B</vt:lpstr>
      <vt:lpstr>PW01.3._C</vt:lpstr>
      <vt:lpstr>PW01.3._D</vt:lpstr>
      <vt:lpstr>PW01.3._E</vt:lpstr>
      <vt:lpstr>PW01.3._F</vt:lpstr>
      <vt:lpstr>PW01.3._G</vt:lpstr>
      <vt:lpstr>PW01.3._H</vt:lpstr>
      <vt:lpstr>PW01.4._A</vt:lpstr>
      <vt:lpstr>PW01.4._B</vt:lpstr>
      <vt:lpstr>PW01.4._C</vt:lpstr>
      <vt:lpstr>PW01.4._D</vt:lpstr>
      <vt:lpstr>PW01.4._E</vt:lpstr>
      <vt:lpstr>PW01.4._F</vt:lpstr>
      <vt:lpstr>PW01.4._G</vt:lpstr>
      <vt:lpstr>PW01.4._H</vt:lpstr>
      <vt:lpstr>PW01.5._A</vt:lpstr>
      <vt:lpstr>PW01.5._B</vt:lpstr>
      <vt:lpstr>PW01.5._C</vt:lpstr>
      <vt:lpstr>PW01.5._D</vt:lpstr>
      <vt:lpstr>PW01.5._E</vt:lpstr>
      <vt:lpstr>PW01.5._F</vt:lpstr>
      <vt:lpstr>PW01.5._G</vt:lpstr>
      <vt:lpstr>PW01.5._H</vt:lpstr>
      <vt:lpstr>PW01.6._A</vt:lpstr>
      <vt:lpstr>PW01.6._B</vt:lpstr>
      <vt:lpstr>PW01.6._C</vt:lpstr>
      <vt:lpstr>PW01.6._D</vt:lpstr>
      <vt:lpstr>PW01.6._E</vt:lpstr>
      <vt:lpstr>PW01.6._F</vt:lpstr>
      <vt:lpstr>PW01.6._G</vt:lpstr>
      <vt:lpstr>PW01.6._H</vt:lpstr>
      <vt:lpstr>PW01.7._A</vt:lpstr>
      <vt:lpstr>PW01.7._B</vt:lpstr>
      <vt:lpstr>PW01.7._C</vt:lpstr>
      <vt:lpstr>PW01.7._D</vt:lpstr>
      <vt:lpstr>PW01.7._E</vt:lpstr>
      <vt:lpstr>PW01.7._F</vt:lpstr>
      <vt:lpstr>PW01.7._G</vt:lpstr>
      <vt:lpstr>PW01.7._H</vt:lpstr>
      <vt:lpstr>PW02.1._G</vt:lpstr>
      <vt:lpstr>PW02.1._H</vt:lpstr>
      <vt:lpstr>PW02.1._I</vt:lpstr>
      <vt:lpstr>PW02.1._J</vt:lpstr>
      <vt:lpstr>PW02.1._K</vt:lpstr>
      <vt:lpstr>PW02.1._L</vt:lpstr>
      <vt:lpstr>PW02.1._M</vt:lpstr>
      <vt:lpstr>PW02.1._N</vt:lpstr>
      <vt:lpstr>PW02.2._C</vt:lpstr>
      <vt:lpstr>PW02.2._D</vt:lpstr>
      <vt:lpstr>PW02.2._E</vt:lpstr>
      <vt:lpstr>PW02.2._F</vt:lpstr>
      <vt:lpstr>PW02.3._A</vt:lpstr>
      <vt:lpstr>PW02.3._B</vt:lpstr>
      <vt:lpstr>PW02.3._C</vt:lpstr>
      <vt:lpstr>PW02.3._D</vt:lpstr>
      <vt:lpstr>PW02.3._E</vt:lpstr>
      <vt:lpstr>PW02.3._F</vt:lpstr>
      <vt:lpstr>PW02.3._G</vt:lpstr>
      <vt:lpstr>PW02.3._H</vt:lpstr>
      <vt:lpstr>PW02.3._I</vt:lpstr>
      <vt:lpstr>PW02.3._J</vt:lpstr>
      <vt:lpstr>PW02.3._K</vt:lpstr>
      <vt:lpstr>PW02.3._L</vt:lpstr>
      <vt:lpstr>PW02.3._M</vt:lpstr>
      <vt:lpstr>PW02.3._N</vt:lpstr>
      <vt:lpstr>PW02.4._A</vt:lpstr>
      <vt:lpstr>PW02.4._B</vt:lpstr>
      <vt:lpstr>PW02.4._C</vt:lpstr>
      <vt:lpstr>PW02.4._D</vt:lpstr>
      <vt:lpstr>PW02.4._E</vt:lpstr>
      <vt:lpstr>PW02.4._F</vt:lpstr>
      <vt:lpstr>PW02.4._G</vt:lpstr>
      <vt:lpstr>PW02.4._H</vt:lpstr>
      <vt:lpstr>PW02.4._I</vt:lpstr>
      <vt:lpstr>PW02.4._J</vt:lpstr>
      <vt:lpstr>PW02.4._K</vt:lpstr>
      <vt:lpstr>PW02.4._L</vt:lpstr>
      <vt:lpstr>PW02.4._M</vt:lpstr>
      <vt:lpstr>PW02.4._N</vt:lpstr>
      <vt:lpstr>PW02.5._A</vt:lpstr>
      <vt:lpstr>PW02.5._B</vt:lpstr>
      <vt:lpstr>PW02.5._C</vt:lpstr>
      <vt:lpstr>PW02.5._D</vt:lpstr>
      <vt:lpstr>PW02.5._E</vt:lpstr>
      <vt:lpstr>PW02.5._F</vt:lpstr>
      <vt:lpstr>PW02.5._G</vt:lpstr>
      <vt:lpstr>PW02.5._H</vt:lpstr>
      <vt:lpstr>PW02.5._I</vt:lpstr>
      <vt:lpstr>PW02.5._J</vt:lpstr>
      <vt:lpstr>PW02.5._K</vt:lpstr>
      <vt:lpstr>PW02.5._L</vt:lpstr>
      <vt:lpstr>PW02.5._M</vt:lpstr>
      <vt:lpstr>PW02.5._N</vt:lpstr>
      <vt:lpstr>PW02.6._A</vt:lpstr>
      <vt:lpstr>PW02.6._B</vt:lpstr>
      <vt:lpstr>PW02.6._C</vt:lpstr>
      <vt:lpstr>PW02.6._D</vt:lpstr>
      <vt:lpstr>PW02.6._E</vt:lpstr>
      <vt:lpstr>PW02.6._F</vt:lpstr>
      <vt:lpstr>PW02.6._G</vt:lpstr>
      <vt:lpstr>PW02.6._H</vt:lpstr>
      <vt:lpstr>PW02.6._I</vt:lpstr>
      <vt:lpstr>PW02.6._J</vt:lpstr>
      <vt:lpstr>PW02.6._K</vt:lpstr>
      <vt:lpstr>PW02.6._L</vt:lpstr>
      <vt:lpstr>PW02.6._M</vt:lpstr>
      <vt:lpstr>PW02.6._N</vt:lpstr>
      <vt:lpstr>R01.1._A</vt:lpstr>
      <vt:lpstr>R01.1._B</vt:lpstr>
      <vt:lpstr>R01.1._C</vt:lpstr>
      <vt:lpstr>R01.1._D</vt:lpstr>
      <vt:lpstr>R01.1._E</vt:lpstr>
      <vt:lpstr>R01.1._F</vt:lpstr>
      <vt:lpstr>R01.1._G</vt:lpstr>
      <vt:lpstr>R01.1.1._A</vt:lpstr>
      <vt:lpstr>R01.1.1._B</vt:lpstr>
      <vt:lpstr>R01.1.1._C</vt:lpstr>
      <vt:lpstr>R01.1.1._D</vt:lpstr>
      <vt:lpstr>R01.1.1._E</vt:lpstr>
      <vt:lpstr>R01.1.1._F</vt:lpstr>
      <vt:lpstr>R01.1.1._G</vt:lpstr>
      <vt:lpstr>R01.1.2._A</vt:lpstr>
      <vt:lpstr>R01.1.2._B</vt:lpstr>
      <vt:lpstr>R01.1.2._C</vt:lpstr>
      <vt:lpstr>R01.1.2._D</vt:lpstr>
      <vt:lpstr>R01.1.2._E</vt:lpstr>
      <vt:lpstr>R01.1.2._F</vt:lpstr>
      <vt:lpstr>R01.1.2._G</vt:lpstr>
      <vt:lpstr>R01.1.3._A</vt:lpstr>
      <vt:lpstr>R01.1.3._B</vt:lpstr>
      <vt:lpstr>R01.1.3._C</vt:lpstr>
      <vt:lpstr>R01.1.3._D</vt:lpstr>
      <vt:lpstr>R01.1.3._E</vt:lpstr>
      <vt:lpstr>R01.1.3._F</vt:lpstr>
      <vt:lpstr>R01.1.3._G</vt:lpstr>
      <vt:lpstr>R01.1.4._A</vt:lpstr>
      <vt:lpstr>R01.1.4._B</vt:lpstr>
      <vt:lpstr>R01.1.4._C</vt:lpstr>
      <vt:lpstr>R01.1.4._D</vt:lpstr>
      <vt:lpstr>R01.1.4._E</vt:lpstr>
      <vt:lpstr>R01.1.4._F</vt:lpstr>
      <vt:lpstr>R01.1.4._G</vt:lpstr>
      <vt:lpstr>R01.2._A</vt:lpstr>
      <vt:lpstr>R01.2._B</vt:lpstr>
      <vt:lpstr>R01.2._C</vt:lpstr>
      <vt:lpstr>R01.2._D</vt:lpstr>
      <vt:lpstr>R01.2._E</vt:lpstr>
      <vt:lpstr>R01.2._F</vt:lpstr>
      <vt:lpstr>R01.2._G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RNIZ02.1._A</vt:lpstr>
      <vt:lpstr>RNIZ02.1.1._A</vt:lpstr>
      <vt:lpstr>RNIZ02.1.2._A</vt:lpstr>
      <vt:lpstr>RNIZ02.2._A</vt:lpstr>
      <vt:lpstr>RNIZ02.3._A</vt:lpstr>
      <vt:lpstr>RNIZ02.4._A</vt:lpstr>
      <vt:lpstr>RO01.1._A</vt:lpstr>
      <vt:lpstr>RO01.2._A</vt:lpstr>
      <vt:lpstr>RO01.3._A</vt:lpstr>
      <vt:lpstr>RO01.4._A</vt:lpstr>
      <vt:lpstr>RPL01.1._A</vt:lpstr>
      <vt:lpstr>RPL01.1.1._A</vt:lpstr>
      <vt:lpstr>RPL01.1.2._A</vt:lpstr>
      <vt:lpstr>RPL01.1.3._A</vt:lpstr>
      <vt:lpstr>RPL01.1.4._A</vt:lpstr>
      <vt:lpstr>RPL01.1.5._A</vt:lpstr>
      <vt:lpstr>RPL01.1.6._A</vt:lpstr>
      <vt:lpstr>RPL01.2._A</vt:lpstr>
      <vt:lpstr>RPL02.2._A</vt:lpstr>
      <vt:lpstr>RPL02.2.1._A</vt:lpstr>
      <vt:lpstr>RPL02.2.2._A</vt:lpstr>
      <vt:lpstr>RPL02.2.3._A</vt:lpstr>
      <vt:lpstr>RPL02.2.4._A</vt:lpstr>
      <vt:lpstr>RPL02.2.5._A</vt:lpstr>
      <vt:lpstr>RPL02.2.6._A</vt:lpstr>
      <vt:lpstr>RPL02.2.6.1._A</vt:lpstr>
      <vt:lpstr>RPL02.2.7._A</vt:lpstr>
      <vt:lpstr>RZS01A.1._A</vt:lpstr>
      <vt:lpstr>RZS01A.1.1._A</vt:lpstr>
      <vt:lpstr>RZS01A.1.2._A</vt:lpstr>
      <vt:lpstr>RZS01A.1.3._A</vt:lpstr>
      <vt:lpstr>RZS01A.1.4._A</vt:lpstr>
      <vt:lpstr>RZS01A.1.5._A</vt:lpstr>
      <vt:lpstr>RZS01A.10._A</vt:lpstr>
      <vt:lpstr>RZS01A.11._A</vt:lpstr>
      <vt:lpstr>RZS01A.12._A</vt:lpstr>
      <vt:lpstr>RZS01A.12.1._A</vt:lpstr>
      <vt:lpstr>RZS01A.12.2._A</vt:lpstr>
      <vt:lpstr>RZS01A.12.3._A</vt:lpstr>
      <vt:lpstr>RZS01A.12.4._A</vt:lpstr>
      <vt:lpstr>RZS01A.12.5._A</vt:lpstr>
      <vt:lpstr>RZS01A.12.6._A</vt:lpstr>
      <vt:lpstr>RZS01A.13._A</vt:lpstr>
      <vt:lpstr>RZS01A.13.1._A</vt:lpstr>
      <vt:lpstr>RZS01A.13.2._A</vt:lpstr>
      <vt:lpstr>RZS01A.14._A</vt:lpstr>
      <vt:lpstr>RZS01A.14.1._A</vt:lpstr>
      <vt:lpstr>RZS01A.14.2._A</vt:lpstr>
      <vt:lpstr>RZS01A.14.3._A</vt:lpstr>
      <vt:lpstr>RZS01A.14.4._A</vt:lpstr>
      <vt:lpstr>RZS01A.15._A</vt:lpstr>
      <vt:lpstr>RZS01A.16._A</vt:lpstr>
      <vt:lpstr>RZS01A.17._A</vt:lpstr>
      <vt:lpstr>RZS01A.18._A</vt:lpstr>
      <vt:lpstr>RZS01A.19._A</vt:lpstr>
      <vt:lpstr>RZS01A.2._A</vt:lpstr>
      <vt:lpstr>RZS01A.2.1._A</vt:lpstr>
      <vt:lpstr>RZS01A.2.2._A</vt:lpstr>
      <vt:lpstr>RZS01A.2.3._A</vt:lpstr>
      <vt:lpstr>RZS01A.2.3.1._A</vt:lpstr>
      <vt:lpstr>RZS01A.3._A</vt:lpstr>
      <vt:lpstr>RZS01A.3.1._A</vt:lpstr>
      <vt:lpstr>RZS01A.3.2._A</vt:lpstr>
      <vt:lpstr>RZS01A.4._A</vt:lpstr>
      <vt:lpstr>RZS01A.5._A</vt:lpstr>
      <vt:lpstr>RZS01A.6._A</vt:lpstr>
      <vt:lpstr>RZS01A.7._A</vt:lpstr>
      <vt:lpstr>RZS01A.8._A</vt:lpstr>
      <vt:lpstr>RZS01A.8.1._A</vt:lpstr>
      <vt:lpstr>RZS01A.8.2._A</vt:lpstr>
      <vt:lpstr>RZS01A.8.3._A</vt:lpstr>
      <vt:lpstr>RZS01A.8.4._A</vt:lpstr>
      <vt:lpstr>RZS01A.8.5._A</vt:lpstr>
      <vt:lpstr>RZS01A.8.6._A</vt:lpstr>
      <vt:lpstr>RZS01A.9._A</vt:lpstr>
      <vt:lpstr>UPP01.1._A</vt:lpstr>
      <vt:lpstr>UPP01.1._B</vt:lpstr>
      <vt:lpstr>UPP01.1._C</vt:lpstr>
      <vt:lpstr>UPP01.1._D</vt:lpstr>
      <vt:lpstr>UPP01.1._E</vt:lpstr>
      <vt:lpstr>UPP01.1._F</vt:lpstr>
      <vt:lpstr>UPP01.1._G</vt:lpstr>
      <vt:lpstr>UPP01.1._H</vt:lpstr>
      <vt:lpstr>UPP01.2._A</vt:lpstr>
      <vt:lpstr>UPP01.2._B</vt:lpstr>
      <vt:lpstr>UPP01.2._C</vt:lpstr>
      <vt:lpstr>UPP01.2._D</vt:lpstr>
      <vt:lpstr>UPP01.2._E</vt:lpstr>
      <vt:lpstr>UPP01.2._F</vt:lpstr>
      <vt:lpstr>UPP01.2._G</vt:lpstr>
      <vt:lpstr>UPP01.2._H</vt:lpstr>
      <vt:lpstr>UWAF01.1._A</vt:lpstr>
      <vt:lpstr>UWAF01.1._B</vt:lpstr>
      <vt:lpstr>UWAF01.1._C</vt:lpstr>
      <vt:lpstr>UWAF01.1._D</vt:lpstr>
      <vt:lpstr>UWAF01.1._E</vt:lpstr>
      <vt:lpstr>UWAF01.1._F</vt:lpstr>
      <vt:lpstr>UWAF01.1._G</vt:lpstr>
      <vt:lpstr>UWAF01.1._H</vt:lpstr>
      <vt:lpstr>UWAF01.1.1._A</vt:lpstr>
      <vt:lpstr>UWAF01.1.1._B</vt:lpstr>
      <vt:lpstr>UWAF01.1.1._C</vt:lpstr>
      <vt:lpstr>UWAF01.1.1._D</vt:lpstr>
      <vt:lpstr>UWAF01.1.1._E</vt:lpstr>
      <vt:lpstr>UWAF01.1.1._F</vt:lpstr>
      <vt:lpstr>UWAF01.1.1._G</vt:lpstr>
      <vt:lpstr>UWAF01.1.1._H</vt:lpstr>
      <vt:lpstr>UWAF01.1.2._A</vt:lpstr>
      <vt:lpstr>UWAF01.1.2._B</vt:lpstr>
      <vt:lpstr>UWAF01.1.2._C</vt:lpstr>
      <vt:lpstr>UWAF01.1.2._D</vt:lpstr>
      <vt:lpstr>UWAF01.1.2._E</vt:lpstr>
      <vt:lpstr>UWAF01.1.2._F</vt:lpstr>
      <vt:lpstr>UWAF01.1.2._G</vt:lpstr>
      <vt:lpstr>UWAF01.1.2._H</vt:lpstr>
      <vt:lpstr>UWAF01.1.3._A</vt:lpstr>
      <vt:lpstr>UWAF01.1.3._B</vt:lpstr>
      <vt:lpstr>UWAF01.1.3._C</vt:lpstr>
      <vt:lpstr>UWAF01.1.3._D</vt:lpstr>
      <vt:lpstr>UWAF01.1.3._E</vt:lpstr>
      <vt:lpstr>UWAF01.1.3._F</vt:lpstr>
      <vt:lpstr>UWAF01.1.3._G</vt:lpstr>
      <vt:lpstr>UWAF01.1.3._H</vt:lpstr>
      <vt:lpstr>UWAF01.2._A</vt:lpstr>
      <vt:lpstr>UWAF01.2._B</vt:lpstr>
      <vt:lpstr>UWAF01.2._C</vt:lpstr>
      <vt:lpstr>UWAF01.2._D</vt:lpstr>
      <vt:lpstr>UWAF01.2._E</vt:lpstr>
      <vt:lpstr>UWAF01.2._F</vt:lpstr>
      <vt:lpstr>UWAF01.2._G</vt:lpstr>
      <vt:lpstr>UWAF01.2._H</vt:lpstr>
      <vt:lpstr>UWAF01.2.1._A</vt:lpstr>
      <vt:lpstr>UWAF01.2.1._B</vt:lpstr>
      <vt:lpstr>UWAF01.2.1._C</vt:lpstr>
      <vt:lpstr>UWAF01.2.1._D</vt:lpstr>
      <vt:lpstr>UWAF01.2.1._E</vt:lpstr>
      <vt:lpstr>UWAF01.2.1._F</vt:lpstr>
      <vt:lpstr>UWAF01.2.1._G</vt:lpstr>
      <vt:lpstr>UWAF01.2.1._H</vt:lpstr>
      <vt:lpstr>UWAF01.2.2._A</vt:lpstr>
      <vt:lpstr>UWAF01.2.2._B</vt:lpstr>
      <vt:lpstr>UWAF01.2.2._C</vt:lpstr>
      <vt:lpstr>UWAF01.2.2._D</vt:lpstr>
      <vt:lpstr>UWAF01.2.2._E</vt:lpstr>
      <vt:lpstr>UWAF01.2.2._F</vt:lpstr>
      <vt:lpstr>UWAF01.2.2._G</vt:lpstr>
      <vt:lpstr>UWAF01.2.2._H</vt:lpstr>
      <vt:lpstr>UWAF01.3._A</vt:lpstr>
      <vt:lpstr>UWAF01.3._B</vt:lpstr>
      <vt:lpstr>UWAF01.3._C</vt:lpstr>
      <vt:lpstr>UWAF01.3._D</vt:lpstr>
      <vt:lpstr>UWAF01.3._E</vt:lpstr>
      <vt:lpstr>UWAF01.3._F</vt:lpstr>
      <vt:lpstr>UWAF01.3._G</vt:lpstr>
      <vt:lpstr>UWAF01.3._H</vt:lpstr>
      <vt:lpstr>UWAF01.3.1._A</vt:lpstr>
      <vt:lpstr>UWAF01.3.1._B</vt:lpstr>
      <vt:lpstr>UWAF01.3.1._C</vt:lpstr>
      <vt:lpstr>UWAF01.3.1._D</vt:lpstr>
      <vt:lpstr>UWAF01.3.1._E</vt:lpstr>
      <vt:lpstr>UWAF01.3.1._F</vt:lpstr>
      <vt:lpstr>UWAF01.3.1._G</vt:lpstr>
      <vt:lpstr>UWAF01.3.1._H</vt:lpstr>
      <vt:lpstr>UWAF01.3.2._A</vt:lpstr>
      <vt:lpstr>UWAF01.3.2._B</vt:lpstr>
      <vt:lpstr>UWAF01.3.2._C</vt:lpstr>
      <vt:lpstr>UWAF01.3.2._D</vt:lpstr>
      <vt:lpstr>UWAF01.3.2._E</vt:lpstr>
      <vt:lpstr>UWAF01.3.2._F</vt:lpstr>
      <vt:lpstr>UWAF01.3.2._G</vt:lpstr>
      <vt:lpstr>UWAF01.3.2._H</vt:lpstr>
      <vt:lpstr>UWAF01.4._A</vt:lpstr>
      <vt:lpstr>UWAF01.4._B</vt:lpstr>
      <vt:lpstr>UWAF01.4._C</vt:lpstr>
      <vt:lpstr>UWAF01.4._D</vt:lpstr>
      <vt:lpstr>UWAF01.4._E</vt:lpstr>
      <vt:lpstr>UWAF01.4._F</vt:lpstr>
      <vt:lpstr>UWAF01.4._G</vt:lpstr>
      <vt:lpstr>UWAF01.4._H</vt:lpstr>
      <vt:lpstr>UWAF01.5._A</vt:lpstr>
      <vt:lpstr>UWAF01.5._B</vt:lpstr>
      <vt:lpstr>UWAF01.5._C</vt:lpstr>
      <vt:lpstr>UWAF01.5._D</vt:lpstr>
      <vt:lpstr>UWAF01.5._E</vt:lpstr>
      <vt:lpstr>UWAF01.5._F</vt:lpstr>
      <vt:lpstr>UWAF01.5._G</vt:lpstr>
      <vt:lpstr>UWAF01.5._H</vt:lpstr>
      <vt:lpstr>UWAF01.6._A</vt:lpstr>
      <vt:lpstr>UWAF01.6._B</vt:lpstr>
      <vt:lpstr>UWAF01.6._C</vt:lpstr>
      <vt:lpstr>UWAF01.6._D</vt:lpstr>
      <vt:lpstr>UWAF01.6._E</vt:lpstr>
      <vt:lpstr>UWAF01.6._F</vt:lpstr>
      <vt:lpstr>UWAF01.6._G</vt:lpstr>
      <vt:lpstr>UWAF01.6._H</vt:lpstr>
      <vt:lpstr>UWAF02.1._A</vt:lpstr>
      <vt:lpstr>UWAF02.1._B</vt:lpstr>
      <vt:lpstr>UWAF02.1._C</vt:lpstr>
      <vt:lpstr>UWAF02.1._D</vt:lpstr>
      <vt:lpstr>UWAF02.1._E</vt:lpstr>
      <vt:lpstr>UWAF02.1._F</vt:lpstr>
      <vt:lpstr>UWAF02.1._G</vt:lpstr>
      <vt:lpstr>UWAF02.1._H</vt:lpstr>
      <vt:lpstr>UWAF02.1.1._A</vt:lpstr>
      <vt:lpstr>UWAF02.1.1._B</vt:lpstr>
      <vt:lpstr>UWAF02.1.1._C</vt:lpstr>
      <vt:lpstr>UWAF02.1.1._D</vt:lpstr>
      <vt:lpstr>UWAF02.1.1._E</vt:lpstr>
      <vt:lpstr>UWAF02.1.1._F</vt:lpstr>
      <vt:lpstr>UWAF02.1.1._G</vt:lpstr>
      <vt:lpstr>UWAF02.1.1._H</vt:lpstr>
      <vt:lpstr>UWAF02.1.2._A</vt:lpstr>
      <vt:lpstr>UWAF02.1.2._B</vt:lpstr>
      <vt:lpstr>UWAF02.1.2._C</vt:lpstr>
      <vt:lpstr>UWAF02.1.2._D</vt:lpstr>
      <vt:lpstr>UWAF02.1.2._E</vt:lpstr>
      <vt:lpstr>UWAF02.1.2._F</vt:lpstr>
      <vt:lpstr>UWAF02.1.2._G</vt:lpstr>
      <vt:lpstr>UWAF02.1.2._H</vt:lpstr>
      <vt:lpstr>UWAF02.1.3._A</vt:lpstr>
      <vt:lpstr>UWAF02.1.3._B</vt:lpstr>
      <vt:lpstr>UWAF02.1.3._C</vt:lpstr>
      <vt:lpstr>UWAF02.1.3._D</vt:lpstr>
      <vt:lpstr>UWAF02.1.3._E</vt:lpstr>
      <vt:lpstr>UWAF02.1.3._F</vt:lpstr>
      <vt:lpstr>UWAF02.1.3._G</vt:lpstr>
      <vt:lpstr>UWAF02.1.3._H</vt:lpstr>
      <vt:lpstr>UWAF02.1.4._A</vt:lpstr>
      <vt:lpstr>UWAF02.1.4._B</vt:lpstr>
      <vt:lpstr>UWAF02.1.4._C</vt:lpstr>
      <vt:lpstr>UWAF02.1.4._D</vt:lpstr>
      <vt:lpstr>UWAF02.1.4._E</vt:lpstr>
      <vt:lpstr>UWAF02.1.4._F</vt:lpstr>
      <vt:lpstr>UWAF02.1.4._G</vt:lpstr>
      <vt:lpstr>UWAF02.1.4._H</vt:lpstr>
      <vt:lpstr>UWAF02.2._A</vt:lpstr>
      <vt:lpstr>UWAF02.2._B</vt:lpstr>
      <vt:lpstr>UWAF02.2._C</vt:lpstr>
      <vt:lpstr>UWAF02.2._D</vt:lpstr>
      <vt:lpstr>UWAF02.2._E</vt:lpstr>
      <vt:lpstr>UWAF02.2._F</vt:lpstr>
      <vt:lpstr>UWAF02.2._G</vt:lpstr>
      <vt:lpstr>UWAF02.2._H</vt:lpstr>
      <vt:lpstr>UWAF02.2.1._A</vt:lpstr>
      <vt:lpstr>UWAF02.2.1._B</vt:lpstr>
      <vt:lpstr>UWAF02.2.1._C</vt:lpstr>
      <vt:lpstr>UWAF02.2.1._D</vt:lpstr>
      <vt:lpstr>UWAF02.2.1._E</vt:lpstr>
      <vt:lpstr>UWAF02.2.1._F</vt:lpstr>
      <vt:lpstr>UWAF02.2.1._G</vt:lpstr>
      <vt:lpstr>UWAF02.2.1._H</vt:lpstr>
      <vt:lpstr>UWAF02.2.2._A</vt:lpstr>
      <vt:lpstr>UWAF02.2.2._B</vt:lpstr>
      <vt:lpstr>UWAF02.2.2._C</vt:lpstr>
      <vt:lpstr>UWAF02.2.2._D</vt:lpstr>
      <vt:lpstr>UWAF02.2.2._E</vt:lpstr>
      <vt:lpstr>UWAF02.2.2._F</vt:lpstr>
      <vt:lpstr>UWAF02.2.2._G</vt:lpstr>
      <vt:lpstr>UWAF02.2.2._H</vt:lpstr>
      <vt:lpstr>UWAF02.2.3._A</vt:lpstr>
      <vt:lpstr>UWAF02.2.3._B</vt:lpstr>
      <vt:lpstr>UWAF02.2.3._C</vt:lpstr>
      <vt:lpstr>UWAF02.2.3._D</vt:lpstr>
      <vt:lpstr>UWAF02.2.3._E</vt:lpstr>
      <vt:lpstr>UWAF02.2.3._F</vt:lpstr>
      <vt:lpstr>UWAF02.2.3._G</vt:lpstr>
      <vt:lpstr>UWAF02.2.3._H</vt:lpstr>
      <vt:lpstr>UWAF02.2.4._A</vt:lpstr>
      <vt:lpstr>UWAF02.2.4._B</vt:lpstr>
      <vt:lpstr>UWAF02.2.4._C</vt:lpstr>
      <vt:lpstr>UWAF02.2.4._D</vt:lpstr>
      <vt:lpstr>UWAF02.2.4._E</vt:lpstr>
      <vt:lpstr>UWAF02.2.4._F</vt:lpstr>
      <vt:lpstr>UWAF02.2.4._G</vt:lpstr>
      <vt:lpstr>UWAF02.2.4._H</vt:lpstr>
      <vt:lpstr>UWAF02.2.4.1._A</vt:lpstr>
      <vt:lpstr>UWAF02.2.4.1._B</vt:lpstr>
      <vt:lpstr>UWAF02.2.4.1._C</vt:lpstr>
      <vt:lpstr>UWAF02.2.4.1._D</vt:lpstr>
      <vt:lpstr>UWAF02.2.4.1._E</vt:lpstr>
      <vt:lpstr>UWAF02.2.4.1._F</vt:lpstr>
      <vt:lpstr>UWAF02.2.4.1._G</vt:lpstr>
      <vt:lpstr>UWAF02.2.4.1._H</vt:lpstr>
      <vt:lpstr>UWAF02.2.5._A</vt:lpstr>
      <vt:lpstr>UWAF02.2.5._B</vt:lpstr>
      <vt:lpstr>UWAF02.2.5._C</vt:lpstr>
      <vt:lpstr>UWAF02.2.5._D</vt:lpstr>
      <vt:lpstr>UWAF02.2.5._E</vt:lpstr>
      <vt:lpstr>UWAF02.2.5._F</vt:lpstr>
      <vt:lpstr>UWAF02.2.5._G</vt:lpstr>
      <vt:lpstr>UWAF02.2.5._H</vt:lpstr>
      <vt:lpstr>UWAF02.2.6._A</vt:lpstr>
      <vt:lpstr>UWAF02.2.6._B</vt:lpstr>
      <vt:lpstr>UWAF02.2.6._C</vt:lpstr>
      <vt:lpstr>UWAF02.2.6._D</vt:lpstr>
      <vt:lpstr>UWAF02.2.6._E</vt:lpstr>
      <vt:lpstr>UWAF02.2.6._F</vt:lpstr>
      <vt:lpstr>UWAF02.2.6._G</vt:lpstr>
      <vt:lpstr>UWAF02.2.6._H</vt:lpstr>
      <vt:lpstr>UWAF02.3._A</vt:lpstr>
      <vt:lpstr>UWAF02.3._B</vt:lpstr>
      <vt:lpstr>UWAF02.3._C</vt:lpstr>
      <vt:lpstr>UWAF02.3._D</vt:lpstr>
      <vt:lpstr>UWAF02.3._E</vt:lpstr>
      <vt:lpstr>UWAF02.3._F</vt:lpstr>
      <vt:lpstr>UWAF02.3._G</vt:lpstr>
      <vt:lpstr>UWAF02.3._H</vt:lpstr>
      <vt:lpstr>UWAF02.3.1._A</vt:lpstr>
      <vt:lpstr>UWAF02.3.1._B</vt:lpstr>
      <vt:lpstr>UWAF02.3.1._C</vt:lpstr>
      <vt:lpstr>UWAF02.3.1._D</vt:lpstr>
      <vt:lpstr>UWAF02.3.1._E</vt:lpstr>
      <vt:lpstr>UWAF02.3.1._F</vt:lpstr>
      <vt:lpstr>UWAF02.3.1._G</vt:lpstr>
      <vt:lpstr>UWAF02.3.1._H</vt:lpstr>
      <vt:lpstr>UWAF02.3.2._A</vt:lpstr>
      <vt:lpstr>UWAF02.3.2._B</vt:lpstr>
      <vt:lpstr>UWAF02.3.2._C</vt:lpstr>
      <vt:lpstr>UWAF02.3.2._D</vt:lpstr>
      <vt:lpstr>UWAF02.3.2._E</vt:lpstr>
      <vt:lpstr>UWAF02.3.2._F</vt:lpstr>
      <vt:lpstr>UWAF02.3.2._G</vt:lpstr>
      <vt:lpstr>UWAF02.3.2._H</vt:lpstr>
      <vt:lpstr>UWAF02.3.3._A</vt:lpstr>
      <vt:lpstr>UWAF02.3.3._B</vt:lpstr>
      <vt:lpstr>UWAF02.3.3._C</vt:lpstr>
      <vt:lpstr>UWAF02.3.3._D</vt:lpstr>
      <vt:lpstr>UWAF02.3.3._E</vt:lpstr>
      <vt:lpstr>UWAF02.3.3._F</vt:lpstr>
      <vt:lpstr>UWAF02.3.3._G</vt:lpstr>
      <vt:lpstr>UWAF02.3.3._H</vt:lpstr>
      <vt:lpstr>UWAF02.3.3.1._A</vt:lpstr>
      <vt:lpstr>UWAF02.3.3.1._B</vt:lpstr>
      <vt:lpstr>UWAF02.3.3.1._C</vt:lpstr>
      <vt:lpstr>UWAF02.3.3.1._D</vt:lpstr>
      <vt:lpstr>UWAF02.3.3.1._E</vt:lpstr>
      <vt:lpstr>UWAF02.3.3.1._F</vt:lpstr>
      <vt:lpstr>UWAF02.3.3.1._G</vt:lpstr>
      <vt:lpstr>UWAF02.3.3.1._H</vt:lpstr>
      <vt:lpstr>UWAF02.3.4._A</vt:lpstr>
      <vt:lpstr>UWAF02.3.4._B</vt:lpstr>
      <vt:lpstr>UWAF02.3.4._C</vt:lpstr>
      <vt:lpstr>UWAF02.3.4._D</vt:lpstr>
      <vt:lpstr>UWAF02.3.4._E</vt:lpstr>
      <vt:lpstr>UWAF02.3.4._F</vt:lpstr>
      <vt:lpstr>UWAF02.3.4._G</vt:lpstr>
      <vt:lpstr>UWAF02.3.4._H</vt:lpstr>
      <vt:lpstr>UWAF02.3.5._A</vt:lpstr>
      <vt:lpstr>UWAF02.3.5._B</vt:lpstr>
      <vt:lpstr>UWAF02.3.5._C</vt:lpstr>
      <vt:lpstr>UWAF02.3.5._D</vt:lpstr>
      <vt:lpstr>UWAF02.3.5._E</vt:lpstr>
      <vt:lpstr>UWAF02.3.5._F</vt:lpstr>
      <vt:lpstr>UWAF02.3.5._G</vt:lpstr>
      <vt:lpstr>UWAF02.3.5._H</vt:lpstr>
      <vt:lpstr>UWAF02.4._A</vt:lpstr>
      <vt:lpstr>UWAF02.4._B</vt:lpstr>
      <vt:lpstr>UWAF02.4._C</vt:lpstr>
      <vt:lpstr>UWAF02.4._D</vt:lpstr>
      <vt:lpstr>UWAF02.4._E</vt:lpstr>
      <vt:lpstr>UWAF02.4._F</vt:lpstr>
      <vt:lpstr>UWAF02.4._G</vt:lpstr>
      <vt:lpstr>UWAF02.4._H</vt:lpstr>
      <vt:lpstr>WGAF01.1._A</vt:lpstr>
      <vt:lpstr>WGAF01.1._B</vt:lpstr>
      <vt:lpstr>WGAF01.1._C</vt:lpstr>
      <vt:lpstr>WGAF01.1._D</vt:lpstr>
      <vt:lpstr>WGAF01.1._E</vt:lpstr>
      <vt:lpstr>WGAF01.1._F</vt:lpstr>
      <vt:lpstr>WGAF01.1._G</vt:lpstr>
      <vt:lpstr>WGAF01.1._H</vt:lpstr>
      <vt:lpstr>WGAF01.1._I</vt:lpstr>
      <vt:lpstr>WGAF01.1._J</vt:lpstr>
      <vt:lpstr>WGAF01.1._K</vt:lpstr>
      <vt:lpstr>WGAF01.1._L</vt:lpstr>
      <vt:lpstr>WGAF01.1._M</vt:lpstr>
      <vt:lpstr>WGAF01.1._N</vt:lpstr>
      <vt:lpstr>WGAF01.1._O</vt:lpstr>
      <vt:lpstr>WGAF01.1.1._A</vt:lpstr>
      <vt:lpstr>WGAF01.1.1._B</vt:lpstr>
      <vt:lpstr>WGAF01.1.1._C</vt:lpstr>
      <vt:lpstr>WGAF01.1.1._D</vt:lpstr>
      <vt:lpstr>WGAF01.1.1._E</vt:lpstr>
      <vt:lpstr>WGAF01.1.1._F</vt:lpstr>
      <vt:lpstr>WGAF01.1.1._G</vt:lpstr>
      <vt:lpstr>WGAF01.1.1._H</vt:lpstr>
      <vt:lpstr>WGAF01.1.1._I</vt:lpstr>
      <vt:lpstr>WGAF01.1.1._J</vt:lpstr>
      <vt:lpstr>WGAF01.1.1._K</vt:lpstr>
      <vt:lpstr>WGAF01.1.1._L</vt:lpstr>
      <vt:lpstr>WGAF01.1.1._M</vt:lpstr>
      <vt:lpstr>WGAF01.1.1._N</vt:lpstr>
      <vt:lpstr>WGAF01.1.1._O</vt:lpstr>
      <vt:lpstr>WGAF01.1.2._A</vt:lpstr>
      <vt:lpstr>WGAF01.1.2._B</vt:lpstr>
      <vt:lpstr>WGAF01.1.2._C</vt:lpstr>
      <vt:lpstr>WGAF01.1.2._D</vt:lpstr>
      <vt:lpstr>WGAF01.1.2._E</vt:lpstr>
      <vt:lpstr>WGAF01.1.2._F</vt:lpstr>
      <vt:lpstr>WGAF01.1.2._G</vt:lpstr>
      <vt:lpstr>WGAF01.1.2._H</vt:lpstr>
      <vt:lpstr>WGAF01.1.2._I</vt:lpstr>
      <vt:lpstr>WGAF01.1.2._J</vt:lpstr>
      <vt:lpstr>WGAF01.1.2._K</vt:lpstr>
      <vt:lpstr>WGAF01.1.2._L</vt:lpstr>
      <vt:lpstr>WGAF01.1.2._M</vt:lpstr>
      <vt:lpstr>WGAF01.1.2._N</vt:lpstr>
      <vt:lpstr>WGAF01.1.2._O</vt:lpstr>
      <vt:lpstr>WGAF01.1.3._A</vt:lpstr>
      <vt:lpstr>WGAF01.1.3._B</vt:lpstr>
      <vt:lpstr>WGAF01.1.3._C</vt:lpstr>
      <vt:lpstr>WGAF01.1.3._D</vt:lpstr>
      <vt:lpstr>WGAF01.1.3._E</vt:lpstr>
      <vt:lpstr>WGAF01.1.3._F</vt:lpstr>
      <vt:lpstr>WGAF01.1.3._G</vt:lpstr>
      <vt:lpstr>WGAF01.1.3._H</vt:lpstr>
      <vt:lpstr>WGAF01.1.3._I</vt:lpstr>
      <vt:lpstr>WGAF01.1.3._J</vt:lpstr>
      <vt:lpstr>WGAF01.1.3._K</vt:lpstr>
      <vt:lpstr>WGAF01.1.3._L</vt:lpstr>
      <vt:lpstr>WGAF01.1.3._M</vt:lpstr>
      <vt:lpstr>WGAF01.1.3._N</vt:lpstr>
      <vt:lpstr>WGAF01.1.3._O</vt:lpstr>
      <vt:lpstr>WGAF01.1.4._A</vt:lpstr>
      <vt:lpstr>WGAF01.1.4._B</vt:lpstr>
      <vt:lpstr>WGAF01.1.4._C</vt:lpstr>
      <vt:lpstr>WGAF01.1.4._D</vt:lpstr>
      <vt:lpstr>WGAF01.1.4._E</vt:lpstr>
      <vt:lpstr>WGAF01.1.4._F</vt:lpstr>
      <vt:lpstr>WGAF01.1.4._G</vt:lpstr>
      <vt:lpstr>WGAF01.1.4._H</vt:lpstr>
      <vt:lpstr>WGAF01.1.4._I</vt:lpstr>
      <vt:lpstr>WGAF01.1.4._J</vt:lpstr>
      <vt:lpstr>WGAF01.1.4._K</vt:lpstr>
      <vt:lpstr>WGAF01.1.4._L</vt:lpstr>
      <vt:lpstr>WGAF01.1.4._M</vt:lpstr>
      <vt:lpstr>WGAF01.1.4._N</vt:lpstr>
      <vt:lpstr>WGAF01.1.4._O</vt:lpstr>
      <vt:lpstr>WGAF01.2._A</vt:lpstr>
      <vt:lpstr>WGAF01.2._B</vt:lpstr>
      <vt:lpstr>WGAF01.2._C</vt:lpstr>
      <vt:lpstr>WGAF01.2._D</vt:lpstr>
      <vt:lpstr>WGAF01.2._E</vt:lpstr>
      <vt:lpstr>WGAF01.2._F</vt:lpstr>
      <vt:lpstr>WGAF01.2._G</vt:lpstr>
      <vt:lpstr>WGAF01.2._H</vt:lpstr>
      <vt:lpstr>WGAF01.2._I</vt:lpstr>
      <vt:lpstr>WGAF01.2._J</vt:lpstr>
      <vt:lpstr>WGAF01.2._K</vt:lpstr>
      <vt:lpstr>WGAF01.2._L</vt:lpstr>
      <vt:lpstr>WGAF01.2._M</vt:lpstr>
      <vt:lpstr>WGAF01.2._N</vt:lpstr>
      <vt:lpstr>WGAF01.2._O</vt:lpstr>
      <vt:lpstr>WGAF01.2.1._A</vt:lpstr>
      <vt:lpstr>WGAF01.2.1._B</vt:lpstr>
      <vt:lpstr>WGAF01.2.1._C</vt:lpstr>
      <vt:lpstr>WGAF01.2.1._D</vt:lpstr>
      <vt:lpstr>WGAF01.2.1._E</vt:lpstr>
      <vt:lpstr>WGAF01.2.1._F</vt:lpstr>
      <vt:lpstr>WGAF01.2.1._G</vt:lpstr>
      <vt:lpstr>WGAF01.2.1._H</vt:lpstr>
      <vt:lpstr>WGAF01.2.1._I</vt:lpstr>
      <vt:lpstr>WGAF01.2.1._J</vt:lpstr>
      <vt:lpstr>WGAF01.2.1._K</vt:lpstr>
      <vt:lpstr>WGAF01.2.1._L</vt:lpstr>
      <vt:lpstr>WGAF01.2.1._M</vt:lpstr>
      <vt:lpstr>WGAF01.2.1._N</vt:lpstr>
      <vt:lpstr>WGAF01.2.1._O</vt:lpstr>
      <vt:lpstr>WGAF01.2.2._A</vt:lpstr>
      <vt:lpstr>WGAF01.2.2._B</vt:lpstr>
      <vt:lpstr>WGAF01.2.2._C</vt:lpstr>
      <vt:lpstr>WGAF01.2.2._D</vt:lpstr>
      <vt:lpstr>WGAF01.2.2._E</vt:lpstr>
      <vt:lpstr>WGAF01.2.2._F</vt:lpstr>
      <vt:lpstr>WGAF01.2.2._G</vt:lpstr>
      <vt:lpstr>WGAF01.2.2._H</vt:lpstr>
      <vt:lpstr>WGAF01.2.2._I</vt:lpstr>
      <vt:lpstr>WGAF01.2.2._J</vt:lpstr>
      <vt:lpstr>WGAF01.2.2._K</vt:lpstr>
      <vt:lpstr>WGAF01.2.2._L</vt:lpstr>
      <vt:lpstr>WGAF01.2.2._M</vt:lpstr>
      <vt:lpstr>WGAF01.2.2._N</vt:lpstr>
      <vt:lpstr>WGAF01.2.2._O</vt:lpstr>
      <vt:lpstr>WGAF01.2.3._A</vt:lpstr>
      <vt:lpstr>WGAF01.2.3._B</vt:lpstr>
      <vt:lpstr>WGAF01.2.3._C</vt:lpstr>
      <vt:lpstr>WGAF01.2.3._D</vt:lpstr>
      <vt:lpstr>WGAF01.2.3._E</vt:lpstr>
      <vt:lpstr>WGAF01.2.3._F</vt:lpstr>
      <vt:lpstr>WGAF01.2.3._G</vt:lpstr>
      <vt:lpstr>WGAF01.2.3._H</vt:lpstr>
      <vt:lpstr>WGAF01.2.3._I</vt:lpstr>
      <vt:lpstr>WGAF01.2.3._J</vt:lpstr>
      <vt:lpstr>WGAF01.2.3._K</vt:lpstr>
      <vt:lpstr>WGAF01.2.3._L</vt:lpstr>
      <vt:lpstr>WGAF01.2.3._M</vt:lpstr>
      <vt:lpstr>WGAF01.2.3._N</vt:lpstr>
      <vt:lpstr>WGAF01.2.3._O</vt:lpstr>
      <vt:lpstr>WGAF01.3._A</vt:lpstr>
      <vt:lpstr>WGAF01.3._B</vt:lpstr>
      <vt:lpstr>WGAF01.3._C</vt:lpstr>
      <vt:lpstr>WGAF01.3._D</vt:lpstr>
      <vt:lpstr>WGAF01.3._E</vt:lpstr>
      <vt:lpstr>WGAF01.3._F</vt:lpstr>
      <vt:lpstr>WGAF01.3._G</vt:lpstr>
      <vt:lpstr>WGAF01.3._H</vt:lpstr>
      <vt:lpstr>WGAF01.3._I</vt:lpstr>
      <vt:lpstr>WGAF01.3._J</vt:lpstr>
      <vt:lpstr>WGAF01.3._K</vt:lpstr>
      <vt:lpstr>WGAF01.3._L</vt:lpstr>
      <vt:lpstr>WGAF01.3._M</vt:lpstr>
      <vt:lpstr>WGAF01.3._N</vt:lpstr>
      <vt:lpstr>WGAF01.3._O</vt:lpstr>
      <vt:lpstr>WGAF02.1._A</vt:lpstr>
      <vt:lpstr>WGAF02.1._B</vt:lpstr>
      <vt:lpstr>WGAF02.1._C</vt:lpstr>
      <vt:lpstr>WGAF02.1._D</vt:lpstr>
      <vt:lpstr>WGAF02.1._E</vt:lpstr>
      <vt:lpstr>WGAF02.1._F</vt:lpstr>
      <vt:lpstr>WGAF02.1._G</vt:lpstr>
      <vt:lpstr>WGAF02.1._H</vt:lpstr>
      <vt:lpstr>WGAF02.1._I</vt:lpstr>
      <vt:lpstr>WGAF02.1._J</vt:lpstr>
      <vt:lpstr>WGAF02.1._K</vt:lpstr>
      <vt:lpstr>WGAF02.1._L</vt:lpstr>
      <vt:lpstr>WGAF02.1._M</vt:lpstr>
      <vt:lpstr>WGAF02.1._N</vt:lpstr>
      <vt:lpstr>WGAF02.1._O</vt:lpstr>
      <vt:lpstr>WGAF02.1.1._A</vt:lpstr>
      <vt:lpstr>WGAF02.1.1._B</vt:lpstr>
      <vt:lpstr>WGAF02.1.1._C</vt:lpstr>
      <vt:lpstr>WGAF02.1.1._D</vt:lpstr>
      <vt:lpstr>WGAF02.1.1._E</vt:lpstr>
      <vt:lpstr>WGAF02.1.1._F</vt:lpstr>
      <vt:lpstr>WGAF02.1.1._G</vt:lpstr>
      <vt:lpstr>WGAF02.1.1._H</vt:lpstr>
      <vt:lpstr>WGAF02.1.1._I</vt:lpstr>
      <vt:lpstr>WGAF02.1.1._J</vt:lpstr>
      <vt:lpstr>WGAF02.1.1._K</vt:lpstr>
      <vt:lpstr>WGAF02.1.1._L</vt:lpstr>
      <vt:lpstr>WGAF02.1.1._M</vt:lpstr>
      <vt:lpstr>WGAF02.1.1._N</vt:lpstr>
      <vt:lpstr>WGAF02.1.1._O</vt:lpstr>
      <vt:lpstr>WGAF02.1.2._A</vt:lpstr>
      <vt:lpstr>WGAF02.1.2._B</vt:lpstr>
      <vt:lpstr>WGAF02.1.2._C</vt:lpstr>
      <vt:lpstr>WGAF02.1.2._D</vt:lpstr>
      <vt:lpstr>WGAF02.1.2._E</vt:lpstr>
      <vt:lpstr>WGAF02.1.2._F</vt:lpstr>
      <vt:lpstr>WGAF02.1.2._G</vt:lpstr>
      <vt:lpstr>WGAF02.1.2._H</vt:lpstr>
      <vt:lpstr>WGAF02.1.2._I</vt:lpstr>
      <vt:lpstr>WGAF02.1.2._J</vt:lpstr>
      <vt:lpstr>WGAF02.1.2._K</vt:lpstr>
      <vt:lpstr>WGAF02.1.2._L</vt:lpstr>
      <vt:lpstr>WGAF02.1.2._M</vt:lpstr>
      <vt:lpstr>WGAF02.1.2._N</vt:lpstr>
      <vt:lpstr>WGAF02.1.2._O</vt:lpstr>
      <vt:lpstr>WGAF02.1.3._A</vt:lpstr>
      <vt:lpstr>WGAF02.1.3._B</vt:lpstr>
      <vt:lpstr>WGAF02.1.3._C</vt:lpstr>
      <vt:lpstr>WGAF02.1.3._D</vt:lpstr>
      <vt:lpstr>WGAF02.1.3._E</vt:lpstr>
      <vt:lpstr>WGAF02.1.3._F</vt:lpstr>
      <vt:lpstr>WGAF02.1.3._G</vt:lpstr>
      <vt:lpstr>WGAF02.1.3._H</vt:lpstr>
      <vt:lpstr>WGAF02.1.3._I</vt:lpstr>
      <vt:lpstr>WGAF02.1.3._J</vt:lpstr>
      <vt:lpstr>WGAF02.1.3._K</vt:lpstr>
      <vt:lpstr>WGAF02.1.3._L</vt:lpstr>
      <vt:lpstr>WGAF02.1.3._M</vt:lpstr>
      <vt:lpstr>WGAF02.1.3._N</vt:lpstr>
      <vt:lpstr>WGAF02.1.3._O</vt:lpstr>
      <vt:lpstr>WGAF02.1.4._A</vt:lpstr>
      <vt:lpstr>WGAF02.1.4._B</vt:lpstr>
      <vt:lpstr>WGAF02.1.4._C</vt:lpstr>
      <vt:lpstr>WGAF02.1.4._D</vt:lpstr>
      <vt:lpstr>WGAF02.1.4._E</vt:lpstr>
      <vt:lpstr>WGAF02.1.4._F</vt:lpstr>
      <vt:lpstr>WGAF02.1.4._G</vt:lpstr>
      <vt:lpstr>WGAF02.1.4._H</vt:lpstr>
      <vt:lpstr>WGAF02.1.4._I</vt:lpstr>
      <vt:lpstr>WGAF02.1.4._J</vt:lpstr>
      <vt:lpstr>WGAF02.1.4._K</vt:lpstr>
      <vt:lpstr>WGAF02.1.4._L</vt:lpstr>
      <vt:lpstr>WGAF02.1.4._M</vt:lpstr>
      <vt:lpstr>WGAF02.1.4._N</vt:lpstr>
      <vt:lpstr>WGAF02.1.4._O</vt:lpstr>
      <vt:lpstr>WGAF02.2._A</vt:lpstr>
      <vt:lpstr>WGAF02.2._B</vt:lpstr>
      <vt:lpstr>WGAF02.2._C</vt:lpstr>
      <vt:lpstr>WGAF02.2._D</vt:lpstr>
      <vt:lpstr>WGAF02.2._E</vt:lpstr>
      <vt:lpstr>WGAF02.2._F</vt:lpstr>
      <vt:lpstr>WGAF02.2._G</vt:lpstr>
      <vt:lpstr>WGAF02.2._H</vt:lpstr>
      <vt:lpstr>WGAF02.2._I</vt:lpstr>
      <vt:lpstr>WGAF02.2._J</vt:lpstr>
      <vt:lpstr>WGAF02.2._K</vt:lpstr>
      <vt:lpstr>WGAF02.2._L</vt:lpstr>
      <vt:lpstr>WGAF02.2._M</vt:lpstr>
      <vt:lpstr>WGAF02.2._N</vt:lpstr>
      <vt:lpstr>WGAF02.2._O</vt:lpstr>
      <vt:lpstr>ZEPW01.1._A</vt:lpstr>
      <vt:lpstr>ZEPW01.1._B</vt:lpstr>
      <vt:lpstr>ZEPW01.1._C</vt:lpstr>
      <vt:lpstr>ZEPW01.1._D</vt:lpstr>
      <vt:lpstr>ZEPW01.1._E</vt:lpstr>
      <vt:lpstr>ZEPW01.1._F</vt:lpstr>
      <vt:lpstr>ZEPW01.2._A</vt:lpstr>
      <vt:lpstr>ZEPW01.2._B</vt:lpstr>
      <vt:lpstr>ZEPW01.2._C</vt:lpstr>
      <vt:lpstr>ZEPW01.2._D</vt:lpstr>
      <vt:lpstr>ZEPW01.2._E</vt:lpstr>
      <vt:lpstr>ZEPW01.2._F</vt:lpstr>
      <vt:lpstr>ZEPW01.3._A</vt:lpstr>
      <vt:lpstr>ZEPW01.3._B</vt:lpstr>
      <vt:lpstr>ZEPW01.3._C</vt:lpstr>
      <vt:lpstr>ZEPW01.3._D</vt:lpstr>
      <vt:lpstr>ZEPW01.3._E</vt:lpstr>
      <vt:lpstr>ZEPW01.3._F</vt:lpstr>
      <vt:lpstr>ZEPW01.3.1._A</vt:lpstr>
      <vt:lpstr>ZEPW01.3.1._B</vt:lpstr>
      <vt:lpstr>ZEPW01.3.1._C</vt:lpstr>
      <vt:lpstr>ZEPW01.3.1._D</vt:lpstr>
      <vt:lpstr>ZEPW01.3.1._E</vt:lpstr>
      <vt:lpstr>ZEPW01.3.1._F</vt:lpstr>
      <vt:lpstr>ZEPW01.4._A</vt:lpstr>
      <vt:lpstr>ZEPW01.4._B</vt:lpstr>
      <vt:lpstr>ZEPW01.4._C</vt:lpstr>
      <vt:lpstr>ZEPW01.4._D</vt:lpstr>
      <vt:lpstr>ZEPW01.4._E</vt:lpstr>
      <vt:lpstr>ZEPW01.4._F</vt:lpstr>
      <vt:lpstr>ZEPW01.5._A</vt:lpstr>
      <vt:lpstr>ZEPW01.5._B</vt:lpstr>
      <vt:lpstr>ZEPW01.5._C</vt:lpstr>
      <vt:lpstr>ZEPW01.5._D</vt:lpstr>
      <vt:lpstr>ZEPW01.5._E</vt:lpstr>
      <vt:lpstr>ZEPW01.5._F</vt:lpstr>
      <vt:lpstr>ZEPW01.6._A</vt:lpstr>
      <vt:lpstr>ZEPW01.6._B</vt:lpstr>
      <vt:lpstr>ZEPW01.6._C</vt:lpstr>
      <vt:lpstr>ZEPW01.6._D</vt:lpstr>
      <vt:lpstr>ZEPW01.6._E</vt:lpstr>
      <vt:lpstr>ZEPW01.6._F</vt:lpstr>
      <vt:lpstr>ZF01.1._A</vt:lpstr>
      <vt:lpstr>ZF01.1._C</vt:lpstr>
      <vt:lpstr>ZF01.1._E</vt:lpstr>
      <vt:lpstr>ZF01.1._G</vt:lpstr>
      <vt:lpstr>ZF01.1._I</vt:lpstr>
      <vt:lpstr>ZF01.1._K</vt:lpstr>
      <vt:lpstr>ZF01.1._M</vt:lpstr>
      <vt:lpstr>ZF01.1.1._A</vt:lpstr>
      <vt:lpstr>ZF01.1.1._C</vt:lpstr>
      <vt:lpstr>ZF01.1.1._E</vt:lpstr>
      <vt:lpstr>ZF01.1.1._G</vt:lpstr>
      <vt:lpstr>ZF01.1.1._I</vt:lpstr>
      <vt:lpstr>ZF01.1.1._K</vt:lpstr>
      <vt:lpstr>ZF01.1.1._M</vt:lpstr>
      <vt:lpstr>ZF01.1.2._A</vt:lpstr>
      <vt:lpstr>ZF01.1.2._C</vt:lpstr>
      <vt:lpstr>ZF01.1.2._E</vt:lpstr>
      <vt:lpstr>ZF01.1.2._G</vt:lpstr>
      <vt:lpstr>ZF01.1.2._I</vt:lpstr>
      <vt:lpstr>ZF01.1.2._K</vt:lpstr>
      <vt:lpstr>ZF01.1.2._M</vt:lpstr>
      <vt:lpstr>ZF01.1.3._A</vt:lpstr>
      <vt:lpstr>ZF01.1.3._C</vt:lpstr>
      <vt:lpstr>ZF01.1.3._E</vt:lpstr>
      <vt:lpstr>ZF01.1.3._G</vt:lpstr>
      <vt:lpstr>ZF01.1.3._I</vt:lpstr>
      <vt:lpstr>ZF01.1.3._K</vt:lpstr>
      <vt:lpstr>ZF01.1.3._M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ZF01.2.1._G</vt:lpstr>
      <vt:lpstr>ZF01.2.1._H</vt:lpstr>
      <vt:lpstr>ZF01.2.1._I</vt:lpstr>
      <vt:lpstr>ZF01.2.1._J</vt:lpstr>
      <vt:lpstr>ZF01.2.1._K</vt:lpstr>
      <vt:lpstr>ZF01.2.1._L</vt:lpstr>
      <vt:lpstr>ZF01.2.2._E</vt:lpstr>
      <vt:lpstr>ZF01.2.2._F</vt:lpstr>
      <vt:lpstr>ZF01.2.2._G</vt:lpstr>
      <vt:lpstr>ZF01.2.2._H</vt:lpstr>
      <vt:lpstr>ZF01.2.2._I</vt:lpstr>
      <vt:lpstr>ZF01.2.2._J</vt:lpstr>
      <vt:lpstr>ZF01.2.2._K</vt:lpstr>
      <vt:lpstr>ZF01.2.2._L</vt:lpstr>
      <vt:lpstr>ZF01.2.3._E</vt:lpstr>
      <vt:lpstr>ZF01.2.3._F</vt:lpstr>
      <vt:lpstr>ZF01.2.3._G</vt:lpstr>
      <vt:lpstr>ZF01.2.3._H</vt:lpstr>
      <vt:lpstr>ZF01.2.3._I</vt:lpstr>
      <vt:lpstr>ZF01.2.3._J</vt:lpstr>
      <vt:lpstr>ZF01.2.3._K</vt:lpstr>
      <vt:lpstr>ZF01.2.3._L</vt:lpstr>
      <vt:lpstr>ZF01.2.3._M</vt:lpstr>
      <vt:lpstr>ZF01.2.3._N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ZF01.3.1._C</vt:lpstr>
      <vt:lpstr>ZF01.3.1._D</vt:lpstr>
      <vt:lpstr>ZF01.3.1._E</vt:lpstr>
      <vt:lpstr>ZF01.3.1._F</vt:lpstr>
      <vt:lpstr>ZF01.3.1._G</vt:lpstr>
      <vt:lpstr>ZF01.3.1._H</vt:lpstr>
      <vt:lpstr>ZF01.3.1._I</vt:lpstr>
      <vt:lpstr>ZF01.3.1._J</vt:lpstr>
      <vt:lpstr>ZF01.3.1._K</vt:lpstr>
      <vt:lpstr>ZF01.3.1._L</vt:lpstr>
      <vt:lpstr>ZF01.3.1._M</vt:lpstr>
      <vt:lpstr>ZF01.3.1._N</vt:lpstr>
      <vt:lpstr>ZF01.3.2._C</vt:lpstr>
      <vt:lpstr>ZF01.3.2._D</vt:lpstr>
      <vt:lpstr>ZF01.3.2._E</vt:lpstr>
      <vt:lpstr>ZF01.3.2._F</vt:lpstr>
      <vt:lpstr>ZF01.3.2._G</vt:lpstr>
      <vt:lpstr>ZF01.3.2._H</vt:lpstr>
      <vt:lpstr>ZF01.3.2._I</vt:lpstr>
      <vt:lpstr>ZF01.3.2._J</vt:lpstr>
      <vt:lpstr>ZF01.3.2._K</vt:lpstr>
      <vt:lpstr>ZF01.3.2._L</vt:lpstr>
      <vt:lpstr>ZF01.3.2._M</vt:lpstr>
      <vt:lpstr>ZF01.3.2._N</vt:lpstr>
      <vt:lpstr>ZF01.3.3._C</vt:lpstr>
      <vt:lpstr>ZF01.3.3._D</vt:lpstr>
      <vt:lpstr>ZF01.3.3._E</vt:lpstr>
      <vt:lpstr>ZF01.3.3._F</vt:lpstr>
      <vt:lpstr>ZF01.3.3._G</vt:lpstr>
      <vt:lpstr>ZF01.3.3._H</vt:lpstr>
      <vt:lpstr>ZF01.3.3._I</vt:lpstr>
      <vt:lpstr>ZF01.3.3._J</vt:lpstr>
      <vt:lpstr>ZF01.3.3._K</vt:lpstr>
      <vt:lpstr>ZF01.3.3._L</vt:lpstr>
      <vt:lpstr>ZF01.3.3._M</vt:lpstr>
      <vt:lpstr>ZF01.3.3._N</vt:lpstr>
      <vt:lpstr>ZF01.4._A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ZF01.4.1._A</vt:lpstr>
      <vt:lpstr>ZF01.4.1._B</vt:lpstr>
      <vt:lpstr>ZF01.4.1._C</vt:lpstr>
      <vt:lpstr>ZF01.4.1._D</vt:lpstr>
      <vt:lpstr>ZF01.4.1._E</vt:lpstr>
      <vt:lpstr>ZF01.4.1._F</vt:lpstr>
      <vt:lpstr>ZF01.4.1._G</vt:lpstr>
      <vt:lpstr>ZF01.4.1._H</vt:lpstr>
      <vt:lpstr>ZF01.4.1._I</vt:lpstr>
      <vt:lpstr>ZF01.4.1._J</vt:lpstr>
      <vt:lpstr>ZF01.4.1._K</vt:lpstr>
      <vt:lpstr>ZF01.4.1._L</vt:lpstr>
      <vt:lpstr>ZF01.4.1._M</vt:lpstr>
      <vt:lpstr>ZF01.4.1._N</vt:lpstr>
      <vt:lpstr>ZF01.4.2._A</vt:lpstr>
      <vt:lpstr>ZF01.4.2._B</vt:lpstr>
      <vt:lpstr>ZF01.4.2._C</vt:lpstr>
      <vt:lpstr>ZF01.4.2._D</vt:lpstr>
      <vt:lpstr>ZF01.4.2._E</vt:lpstr>
      <vt:lpstr>ZF01.4.2._F</vt:lpstr>
      <vt:lpstr>ZF01.4.2._G</vt:lpstr>
      <vt:lpstr>ZF01.4.2._H</vt:lpstr>
      <vt:lpstr>ZF01.4.2._I</vt:lpstr>
      <vt:lpstr>ZF01.4.2._J</vt:lpstr>
      <vt:lpstr>ZF01.4.2._K</vt:lpstr>
      <vt:lpstr>ZF01.4.2._L</vt:lpstr>
      <vt:lpstr>ZF01.4.2._M</vt:lpstr>
      <vt:lpstr>ZF01.4.2._N</vt:lpstr>
      <vt:lpstr>ZF01.5._A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ZF02.1._A</vt:lpstr>
      <vt:lpstr>ZF02.1._B</vt:lpstr>
      <vt:lpstr>ZF02.1._C</vt:lpstr>
      <vt:lpstr>ZF02.1._D</vt:lpstr>
      <vt:lpstr>ZF02.1._E</vt:lpstr>
      <vt:lpstr>ZF02.1.1._A</vt:lpstr>
      <vt:lpstr>ZF02.1.1._B</vt:lpstr>
      <vt:lpstr>ZF02.1.1._C</vt:lpstr>
      <vt:lpstr>ZF02.1.1._D</vt:lpstr>
      <vt:lpstr>ZF02.1.1._E</vt:lpstr>
      <vt:lpstr>ZF02.1.2._A</vt:lpstr>
      <vt:lpstr>ZF02.1.2._B</vt:lpstr>
      <vt:lpstr>ZF02.1.2._C</vt:lpstr>
      <vt:lpstr>ZF02.1.2._D</vt:lpstr>
      <vt:lpstr>ZF02.1.2._E</vt:lpstr>
      <vt:lpstr>ZF02.1.3._A</vt:lpstr>
      <vt:lpstr>ZF02.1.3._B</vt:lpstr>
      <vt:lpstr>ZF02.1.3._C</vt:lpstr>
      <vt:lpstr>ZF02.1.3._D</vt:lpstr>
      <vt:lpstr>ZF02.1.3._E</vt:lpstr>
      <vt:lpstr>ZF02.2._A</vt:lpstr>
      <vt:lpstr>ZF02.2._B</vt:lpstr>
      <vt:lpstr>ZF02.2._C</vt:lpstr>
      <vt:lpstr>ZF02.2._D</vt:lpstr>
      <vt:lpstr>ZF02.2._E</vt:lpstr>
      <vt:lpstr>ZF02.2.1._A</vt:lpstr>
      <vt:lpstr>ZF02.2.1._B</vt:lpstr>
      <vt:lpstr>ZF02.2.1._C</vt:lpstr>
      <vt:lpstr>ZF02.2.1._D</vt:lpstr>
      <vt:lpstr>ZF02.2.1._E</vt:lpstr>
      <vt:lpstr>ZF02.2.1.1._A</vt:lpstr>
      <vt:lpstr>ZF02.2.1.1._B</vt:lpstr>
      <vt:lpstr>ZF02.2.1.1._C</vt:lpstr>
      <vt:lpstr>ZF02.2.1.1._D</vt:lpstr>
      <vt:lpstr>ZF02.2.1.1._E</vt:lpstr>
      <vt:lpstr>ZF02.2.2._A</vt:lpstr>
      <vt:lpstr>ZF02.2.2._B</vt:lpstr>
      <vt:lpstr>ZF02.2.2._C</vt:lpstr>
      <vt:lpstr>ZF02.2.2._D</vt:lpstr>
      <vt:lpstr>ZF02.2.2._E</vt:lpstr>
      <vt:lpstr>ZF02.3._A</vt:lpstr>
      <vt:lpstr>ZF02.3._B</vt:lpstr>
      <vt:lpstr>ZF02.3._C</vt:lpstr>
      <vt:lpstr>ZF02.3._D</vt:lpstr>
      <vt:lpstr>ZF02.3._E</vt:lpstr>
      <vt:lpstr>ZF02.3.1._A</vt:lpstr>
      <vt:lpstr>ZF02.3.1._B</vt:lpstr>
      <vt:lpstr>ZF02.3.1._C</vt:lpstr>
      <vt:lpstr>ZF02.3.1._D</vt:lpstr>
      <vt:lpstr>ZF02.3.1._E</vt:lpstr>
      <vt:lpstr>ZF02.3.2._A</vt:lpstr>
      <vt:lpstr>ZF02.3.2._B</vt:lpstr>
      <vt:lpstr>ZF02.3.2._C</vt:lpstr>
      <vt:lpstr>ZF02.3.2._D</vt:lpstr>
      <vt:lpstr>ZF02.3.2._E</vt:lpstr>
      <vt:lpstr>ZF02.3.3._A</vt:lpstr>
      <vt:lpstr>ZF02.3.3._B</vt:lpstr>
      <vt:lpstr>ZF02.3.3._C</vt:lpstr>
      <vt:lpstr>ZF02.3.3._D</vt:lpstr>
      <vt:lpstr>ZF02.3.3._E</vt:lpstr>
      <vt:lpstr>ZF02.3.3.1._A</vt:lpstr>
      <vt:lpstr>ZF02.3.3.1._B</vt:lpstr>
      <vt:lpstr>ZF02.3.3.1._C</vt:lpstr>
      <vt:lpstr>ZF02.3.3.1._D</vt:lpstr>
      <vt:lpstr>ZF02.3.3.1._E</vt:lpstr>
      <vt:lpstr>ZF02.3.4._A</vt:lpstr>
      <vt:lpstr>ZF02.3.4._B</vt:lpstr>
      <vt:lpstr>ZF02.3.4._C</vt:lpstr>
      <vt:lpstr>ZF02.3.4._D</vt:lpstr>
      <vt:lpstr>ZF02.3.4._E</vt:lpstr>
      <vt:lpstr>ZF02.3.5._A</vt:lpstr>
      <vt:lpstr>ZF02.3.5._B</vt:lpstr>
      <vt:lpstr>ZF02.3.5._C</vt:lpstr>
      <vt:lpstr>ZF02.3.5._D</vt:lpstr>
      <vt:lpstr>ZF02.3.5._E</vt:lpstr>
      <vt:lpstr>ZF02.4._A</vt:lpstr>
      <vt:lpstr>ZF02.4._B</vt:lpstr>
      <vt:lpstr>ZF02.4._C</vt:lpstr>
      <vt:lpstr>ZF02.4._D</vt:lpstr>
      <vt:lpstr>ZF02.4._E</vt:lpstr>
      <vt:lpstr>ZF02.4.1._A</vt:lpstr>
      <vt:lpstr>ZF02.4.1._B</vt:lpstr>
      <vt:lpstr>ZF02.4.1._C</vt:lpstr>
      <vt:lpstr>ZF02.4.1._D</vt:lpstr>
      <vt:lpstr>ZF02.4.1._E</vt:lpstr>
      <vt:lpstr>ZF02.4.2._A</vt:lpstr>
      <vt:lpstr>ZF02.4.2._B</vt:lpstr>
      <vt:lpstr>ZF02.4.2._C</vt:lpstr>
      <vt:lpstr>ZF02.4.2._D</vt:lpstr>
      <vt:lpstr>ZF02.4.2._E</vt:lpstr>
      <vt:lpstr>ZF02.4.3._A</vt:lpstr>
      <vt:lpstr>ZF02.4.3._B</vt:lpstr>
      <vt:lpstr>ZF02.4.3._C</vt:lpstr>
      <vt:lpstr>ZF02.4.3._D</vt:lpstr>
      <vt:lpstr>ZF02.4.3._E</vt:lpstr>
      <vt:lpstr>ZF02.4.3.1._A</vt:lpstr>
      <vt:lpstr>ZF02.4.3.1._B</vt:lpstr>
      <vt:lpstr>ZF02.4.3.1._C</vt:lpstr>
      <vt:lpstr>ZF02.4.3.1._D</vt:lpstr>
      <vt:lpstr>ZF02.4.3.1._E</vt:lpstr>
      <vt:lpstr>ZF02.4.4._A</vt:lpstr>
      <vt:lpstr>ZF02.4.4._B</vt:lpstr>
      <vt:lpstr>ZF02.4.4._C</vt:lpstr>
      <vt:lpstr>ZF02.4.4._D</vt:lpstr>
      <vt:lpstr>ZF02.4.4._E</vt:lpstr>
      <vt:lpstr>ZF02.4.5._A</vt:lpstr>
      <vt:lpstr>ZF02.4.5._B</vt:lpstr>
      <vt:lpstr>ZF02.4.5._C</vt:lpstr>
      <vt:lpstr>ZF02.4.5._D</vt:lpstr>
      <vt:lpstr>ZF02.4.5._E</vt:lpstr>
      <vt:lpstr>ZF02.4.6._A</vt:lpstr>
      <vt:lpstr>ZF02.4.6._B</vt:lpstr>
      <vt:lpstr>ZF02.4.6._C</vt:lpstr>
      <vt:lpstr>ZF02.4.6._D</vt:lpstr>
      <vt:lpstr>ZF02.4.6._E</vt:lpstr>
      <vt:lpstr>ZF02.5._A</vt:lpstr>
      <vt:lpstr>ZF02.5._B</vt:lpstr>
      <vt:lpstr>ZF02.5._C</vt:lpstr>
      <vt:lpstr>ZF02.5._D</vt:lpstr>
      <vt:lpstr>ZF02.5._E</vt:lpstr>
      <vt:lpstr>ZF03.1._A</vt:lpstr>
      <vt:lpstr>ZF03.1._B</vt:lpstr>
      <vt:lpstr>ZF03.1.1._A</vt:lpstr>
      <vt:lpstr>ZF03.1.1._B</vt:lpstr>
      <vt:lpstr>ZF03.1.2._A</vt:lpstr>
      <vt:lpstr>ZF03.1.2._B</vt:lpstr>
      <vt:lpstr>ZF03.1.3._A</vt:lpstr>
      <vt:lpstr>ZF03.1.3._B</vt:lpstr>
      <vt:lpstr>ZF03.2._A</vt:lpstr>
      <vt:lpstr>ZF03.2._B</vt:lpstr>
      <vt:lpstr>ZF03.2._C</vt:lpstr>
      <vt:lpstr>ZF03.2._D</vt:lpstr>
      <vt:lpstr>ZF03.2._E</vt:lpstr>
      <vt:lpstr>ZF03.2._F</vt:lpstr>
      <vt:lpstr>ZF03.2._FA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ZF03.2.1._FA</vt:lpstr>
      <vt:lpstr>ZF03.2.1._G</vt:lpstr>
      <vt:lpstr>ZF03.2.1._H</vt:lpstr>
      <vt:lpstr>ZF03.2.1.1._A</vt:lpstr>
      <vt:lpstr>ZF03.2.1.1._B</vt:lpstr>
      <vt:lpstr>ZF03.2.1.1._C</vt:lpstr>
      <vt:lpstr>ZF03.2.1.1._D</vt:lpstr>
      <vt:lpstr>ZF03.2.1.1._E</vt:lpstr>
      <vt:lpstr>ZF03.2.1.1._F</vt:lpstr>
      <vt:lpstr>ZF03.2.1.1._FA</vt:lpstr>
      <vt:lpstr>ZF03.2.1.1._G</vt:lpstr>
      <vt:lpstr>ZF03.2.1.1._H</vt:lpstr>
      <vt:lpstr>ZF03.2.2._A</vt:lpstr>
      <vt:lpstr>ZF03.2.2._B</vt:lpstr>
      <vt:lpstr>ZF03.2.2._C</vt:lpstr>
      <vt:lpstr>ZF03.2.2._D</vt:lpstr>
      <vt:lpstr>ZF03.2.2._E</vt:lpstr>
      <vt:lpstr>ZF03.2.2._F</vt:lpstr>
      <vt:lpstr>ZF03.2.2._FA</vt:lpstr>
      <vt:lpstr>ZF03.2.2._G</vt:lpstr>
      <vt:lpstr>ZF03.2.2._H</vt:lpstr>
      <vt:lpstr>ZF03.3._A</vt:lpstr>
      <vt:lpstr>ZF03.3._B</vt:lpstr>
      <vt:lpstr>ZF03.3._C</vt:lpstr>
      <vt:lpstr>ZF03.3._D</vt:lpstr>
      <vt:lpstr>ZF03.3._E</vt:lpstr>
      <vt:lpstr>ZF03.3._F</vt:lpstr>
      <vt:lpstr>ZF03.3._FA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ZF03.3.1._FA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ZF03.3.2._FA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ZF03.3.3._FA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ZF03.3.3.1._FA</vt:lpstr>
      <vt:lpstr>ZF03.3.3.1._G</vt:lpstr>
      <vt:lpstr>ZF03.3.3.1._H</vt:lpstr>
      <vt:lpstr>ZF03.3.4._A</vt:lpstr>
      <vt:lpstr>ZF03.3.4._B</vt:lpstr>
      <vt:lpstr>ZF03.3.4._C</vt:lpstr>
      <vt:lpstr>ZF03.3.4._D</vt:lpstr>
      <vt:lpstr>ZF03.3.4._E</vt:lpstr>
      <vt:lpstr>ZF03.3.4._F</vt:lpstr>
      <vt:lpstr>ZF03.3.4._FA</vt:lpstr>
      <vt:lpstr>ZF03.3.4._G</vt:lpstr>
      <vt:lpstr>ZF03.3.4._H</vt:lpstr>
      <vt:lpstr>ZF03.3.5._A</vt:lpstr>
      <vt:lpstr>ZF03.3.5._B</vt:lpstr>
      <vt:lpstr>ZF03.3.5._C</vt:lpstr>
      <vt:lpstr>ZF03.3.5._D</vt:lpstr>
      <vt:lpstr>ZF03.3.5._E</vt:lpstr>
      <vt:lpstr>ZF03.3.5._F</vt:lpstr>
      <vt:lpstr>ZF03.3.5._FA</vt:lpstr>
      <vt:lpstr>ZF03.3.5._G</vt:lpstr>
      <vt:lpstr>ZF03.3.5._H</vt:lpstr>
      <vt:lpstr>ZF03.4._A</vt:lpstr>
      <vt:lpstr>ZF03.4._B</vt:lpstr>
      <vt:lpstr>ZF03.4._C</vt:lpstr>
      <vt:lpstr>ZF03.4._D</vt:lpstr>
      <vt:lpstr>ZF03.4._E</vt:lpstr>
      <vt:lpstr>ZF03.4._F</vt:lpstr>
      <vt:lpstr>ZF03.4._FA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ZF03.4.1._FA</vt:lpstr>
      <vt:lpstr>ZF03.4.1._G</vt:lpstr>
      <vt:lpstr>ZF03.4.1._H</vt:lpstr>
      <vt:lpstr>ZF03.4.2._A</vt:lpstr>
      <vt:lpstr>ZF03.4.2._B</vt:lpstr>
      <vt:lpstr>ZF03.4.2._C</vt:lpstr>
      <vt:lpstr>ZF03.4.2._D</vt:lpstr>
      <vt:lpstr>ZF03.4.2._E</vt:lpstr>
      <vt:lpstr>ZF03.4.2._F</vt:lpstr>
      <vt:lpstr>ZF03.4.2._FA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ZF03.4.3._FA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ZF03.4.4._FA</vt:lpstr>
      <vt:lpstr>ZF03.4.4._G</vt:lpstr>
      <vt:lpstr>ZF03.4.4._H</vt:lpstr>
      <vt:lpstr>ZF03.4.4.1._A</vt:lpstr>
      <vt:lpstr>ZF03.4.4.1._B</vt:lpstr>
      <vt:lpstr>ZF03.4.4.1._C</vt:lpstr>
      <vt:lpstr>ZF03.4.4.1._D</vt:lpstr>
      <vt:lpstr>ZF03.4.4.1._E</vt:lpstr>
      <vt:lpstr>ZF03.4.4.1._F</vt:lpstr>
      <vt:lpstr>ZF03.4.4.1._FA</vt:lpstr>
      <vt:lpstr>ZF03.4.4.1._G</vt:lpstr>
      <vt:lpstr>ZF03.4.4.1._H</vt:lpstr>
      <vt:lpstr>ZF03.4.5._A</vt:lpstr>
      <vt:lpstr>ZF03.4.5._B</vt:lpstr>
      <vt:lpstr>ZF03.4.5._C</vt:lpstr>
      <vt:lpstr>ZF03.4.5._D</vt:lpstr>
      <vt:lpstr>ZF03.4.5._E</vt:lpstr>
      <vt:lpstr>ZF03.4.5._F</vt:lpstr>
      <vt:lpstr>ZF03.4.5._FA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ZF03.4.6._FA</vt:lpstr>
      <vt:lpstr>ZF03.4.6._G</vt:lpstr>
      <vt:lpstr>ZF03.4.6._H</vt:lpstr>
      <vt:lpstr>ZF03.5._A</vt:lpstr>
      <vt:lpstr>ZF03.5._B</vt:lpstr>
      <vt:lpstr>ZF03.5._C</vt:lpstr>
      <vt:lpstr>ZF03.5._D</vt:lpstr>
      <vt:lpstr>ZF03.5._E</vt:lpstr>
      <vt:lpstr>ZF03.5._F</vt:lpstr>
      <vt:lpstr>ZF03.5._FA</vt:lpstr>
      <vt:lpstr>ZF03.5._G</vt:lpstr>
      <vt:lpstr>ZF03.5._H</vt:lpstr>
      <vt:lpstr>ZF04.1._A</vt:lpstr>
      <vt:lpstr>ZF04.1._B</vt:lpstr>
      <vt:lpstr>ZF04.1.1._A</vt:lpstr>
      <vt:lpstr>ZF04.1.1._B</vt:lpstr>
      <vt:lpstr>ZF04.1.2._A</vt:lpstr>
      <vt:lpstr>ZF04.1.2._B</vt:lpstr>
      <vt:lpstr>ZF04.1.3._A</vt:lpstr>
      <vt:lpstr>ZF04.1.3._B</vt:lpstr>
      <vt:lpstr>ZF04.2._A</vt:lpstr>
      <vt:lpstr>ZF04.2._B</vt:lpstr>
      <vt:lpstr>ZF04.2._C</vt:lpstr>
      <vt:lpstr>ZF04.2._D</vt:lpstr>
      <vt:lpstr>ZF04.2._E</vt:lpstr>
      <vt:lpstr>ZF04.2._F</vt:lpstr>
      <vt:lpstr>ZF04.2._FA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ZF04.2.1._FA</vt:lpstr>
      <vt:lpstr>ZF04.2.1._G</vt:lpstr>
      <vt:lpstr>ZF04.2.1._H</vt:lpstr>
      <vt:lpstr>ZF04.2.1.1._A</vt:lpstr>
      <vt:lpstr>ZF04.2.1.1._B</vt:lpstr>
      <vt:lpstr>ZF04.2.1.1._C</vt:lpstr>
      <vt:lpstr>ZF04.2.1.1._D</vt:lpstr>
      <vt:lpstr>ZF04.2.1.1._E</vt:lpstr>
      <vt:lpstr>ZF04.2.1.1._F</vt:lpstr>
      <vt:lpstr>ZF04.2.1.1._FA</vt:lpstr>
      <vt:lpstr>ZF04.2.1.1._G</vt:lpstr>
      <vt:lpstr>ZF04.2.1.1._H</vt:lpstr>
      <vt:lpstr>ZF04.2.2._A</vt:lpstr>
      <vt:lpstr>ZF04.2.2._B</vt:lpstr>
      <vt:lpstr>ZF04.2.2._C</vt:lpstr>
      <vt:lpstr>ZF04.2.2._D</vt:lpstr>
      <vt:lpstr>ZF04.2.2._E</vt:lpstr>
      <vt:lpstr>ZF04.2.2._F</vt:lpstr>
      <vt:lpstr>ZF04.2.2._FA</vt:lpstr>
      <vt:lpstr>ZF04.2.2._G</vt:lpstr>
      <vt:lpstr>ZF04.2.2._H</vt:lpstr>
      <vt:lpstr>ZF04.3._A</vt:lpstr>
      <vt:lpstr>ZF04.3._B</vt:lpstr>
      <vt:lpstr>ZF04.3._C</vt:lpstr>
      <vt:lpstr>ZF04.3._D</vt:lpstr>
      <vt:lpstr>ZF04.3._E</vt:lpstr>
      <vt:lpstr>ZF04.3._F</vt:lpstr>
      <vt:lpstr>ZF04.3._FA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ZF04.3.1._FA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ZF04.3.2._FA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ZF04.3.3._FA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ZF04.3.3.1._FA</vt:lpstr>
      <vt:lpstr>ZF04.3.3.1._G</vt:lpstr>
      <vt:lpstr>ZF04.3.3.1._H</vt:lpstr>
      <vt:lpstr>ZF04.3.4._A</vt:lpstr>
      <vt:lpstr>ZF04.3.4._B</vt:lpstr>
      <vt:lpstr>ZF04.3.4._C</vt:lpstr>
      <vt:lpstr>ZF04.3.4._D</vt:lpstr>
      <vt:lpstr>ZF04.3.4._E</vt:lpstr>
      <vt:lpstr>ZF04.3.4._F</vt:lpstr>
      <vt:lpstr>ZF04.3.4._FA</vt:lpstr>
      <vt:lpstr>ZF04.3.4._G</vt:lpstr>
      <vt:lpstr>ZF04.3.4._H</vt:lpstr>
      <vt:lpstr>ZF04.3.5._A</vt:lpstr>
      <vt:lpstr>ZF04.3.5._B</vt:lpstr>
      <vt:lpstr>ZF04.3.5._C</vt:lpstr>
      <vt:lpstr>ZF04.3.5._D</vt:lpstr>
      <vt:lpstr>ZF04.3.5._E</vt:lpstr>
      <vt:lpstr>ZF04.3.5._F</vt:lpstr>
      <vt:lpstr>ZF04.3.5._FA</vt:lpstr>
      <vt:lpstr>ZF04.3.5._G</vt:lpstr>
      <vt:lpstr>ZF04.3.5._H</vt:lpstr>
      <vt:lpstr>ZF04.4._A</vt:lpstr>
      <vt:lpstr>ZF04.4._B</vt:lpstr>
      <vt:lpstr>ZF04.4._C</vt:lpstr>
      <vt:lpstr>ZF04.4._D</vt:lpstr>
      <vt:lpstr>ZF04.4._E</vt:lpstr>
      <vt:lpstr>ZF04.4._F</vt:lpstr>
      <vt:lpstr>ZF04.4._FA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ZF04.4.1._FA</vt:lpstr>
      <vt:lpstr>ZF04.4.1._G</vt:lpstr>
      <vt:lpstr>ZF04.4.1._H</vt:lpstr>
      <vt:lpstr>ZF04.4.2._A</vt:lpstr>
      <vt:lpstr>ZF04.4.2._B</vt:lpstr>
      <vt:lpstr>ZF04.4.2._C</vt:lpstr>
      <vt:lpstr>ZF04.4.2._D</vt:lpstr>
      <vt:lpstr>ZF04.4.2._E</vt:lpstr>
      <vt:lpstr>ZF04.4.2._F</vt:lpstr>
      <vt:lpstr>ZF04.4.2._FA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ZF04.4.3._FA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ZF04.4.4._FA</vt:lpstr>
      <vt:lpstr>ZF04.4.4._G</vt:lpstr>
      <vt:lpstr>ZF04.4.4._H</vt:lpstr>
      <vt:lpstr>ZF04.4.4.1._A</vt:lpstr>
      <vt:lpstr>ZF04.4.4.1._B</vt:lpstr>
      <vt:lpstr>ZF04.4.4.1._C</vt:lpstr>
      <vt:lpstr>ZF04.4.4.1._D</vt:lpstr>
      <vt:lpstr>ZF04.4.4.1._E</vt:lpstr>
      <vt:lpstr>ZF04.4.4.1._F</vt:lpstr>
      <vt:lpstr>ZF04.4.4.1._FA</vt:lpstr>
      <vt:lpstr>ZF04.4.4.1._G</vt:lpstr>
      <vt:lpstr>ZF04.4.4.1._H</vt:lpstr>
      <vt:lpstr>ZF04.4.5._A</vt:lpstr>
      <vt:lpstr>ZF04.4.5._B</vt:lpstr>
      <vt:lpstr>ZF04.4.5._C</vt:lpstr>
      <vt:lpstr>ZF04.4.5._D</vt:lpstr>
      <vt:lpstr>ZF04.4.5._E</vt:lpstr>
      <vt:lpstr>ZF04.4.5._F</vt:lpstr>
      <vt:lpstr>ZF04.4.5._FA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ZF04.4.6._FA</vt:lpstr>
      <vt:lpstr>ZF04.4.6._G</vt:lpstr>
      <vt:lpstr>ZF04.4.6._H</vt:lpstr>
      <vt:lpstr>ZF04.5._A</vt:lpstr>
      <vt:lpstr>ZF04.5._B</vt:lpstr>
      <vt:lpstr>ZF04.5._C</vt:lpstr>
      <vt:lpstr>ZF04.5._D</vt:lpstr>
      <vt:lpstr>ZF04.5._E</vt:lpstr>
      <vt:lpstr>ZF04.5._F</vt:lpstr>
      <vt:lpstr>ZF04.5._FA</vt:lpstr>
      <vt:lpstr>ZF04.5._G</vt:lpstr>
      <vt:lpstr>ZF04.5._H</vt:lpstr>
      <vt:lpstr>ZF05.1._0</vt:lpstr>
      <vt:lpstr>ZF05.1._B</vt:lpstr>
      <vt:lpstr>ZF05.1._C</vt:lpstr>
      <vt:lpstr>ZF05.1._D</vt:lpstr>
      <vt:lpstr>ZF05.1._E</vt:lpstr>
      <vt:lpstr>ZF05.1._F</vt:lpstr>
      <vt:lpstr>ZF05.1._G</vt:lpstr>
      <vt:lpstr>ZF05.1._H</vt:lpstr>
      <vt:lpstr>ZF05.1._I</vt:lpstr>
      <vt:lpstr>ZF05.1._J</vt:lpstr>
      <vt:lpstr>ZF05.1._K</vt:lpstr>
      <vt:lpstr>ZF05.1._L</vt:lpstr>
      <vt:lpstr>ZF05.1._M</vt:lpstr>
      <vt:lpstr>ZF05.10._0</vt:lpstr>
      <vt:lpstr>ZF05.10._B</vt:lpstr>
      <vt:lpstr>ZF05.10._C</vt:lpstr>
      <vt:lpstr>ZF05.10._D</vt:lpstr>
      <vt:lpstr>ZF05.10._E</vt:lpstr>
      <vt:lpstr>ZF05.10._F</vt:lpstr>
      <vt:lpstr>ZF05.10._G</vt:lpstr>
      <vt:lpstr>ZF05.10._H</vt:lpstr>
      <vt:lpstr>ZF05.10._I</vt:lpstr>
      <vt:lpstr>ZF05.10._J</vt:lpstr>
      <vt:lpstr>ZF05.10._K</vt:lpstr>
      <vt:lpstr>ZF05.10._L</vt:lpstr>
      <vt:lpstr>ZF05.10._M</vt:lpstr>
      <vt:lpstr>ZF05.11._0</vt:lpstr>
      <vt:lpstr>ZF05.11._B</vt:lpstr>
      <vt:lpstr>ZF05.11._C</vt:lpstr>
      <vt:lpstr>ZF05.11._D</vt:lpstr>
      <vt:lpstr>ZF05.11._E</vt:lpstr>
      <vt:lpstr>ZF05.11._F</vt:lpstr>
      <vt:lpstr>ZF05.11._G</vt:lpstr>
      <vt:lpstr>ZF05.11._H</vt:lpstr>
      <vt:lpstr>ZF05.11._I</vt:lpstr>
      <vt:lpstr>ZF05.11._J</vt:lpstr>
      <vt:lpstr>ZF05.11._K</vt:lpstr>
      <vt:lpstr>ZF05.11._L</vt:lpstr>
      <vt:lpstr>ZF05.11._M</vt:lpstr>
      <vt:lpstr>ZF05.12._0</vt:lpstr>
      <vt:lpstr>ZF05.12._B</vt:lpstr>
      <vt:lpstr>ZF05.12._C</vt:lpstr>
      <vt:lpstr>ZF05.12._D</vt:lpstr>
      <vt:lpstr>ZF05.12._E</vt:lpstr>
      <vt:lpstr>ZF05.12._F</vt:lpstr>
      <vt:lpstr>ZF05.12._G</vt:lpstr>
      <vt:lpstr>ZF05.12._H</vt:lpstr>
      <vt:lpstr>ZF05.12._I</vt:lpstr>
      <vt:lpstr>ZF05.12._J</vt:lpstr>
      <vt:lpstr>ZF05.12._K</vt:lpstr>
      <vt:lpstr>ZF05.12._L</vt:lpstr>
      <vt:lpstr>ZF05.12._M</vt:lpstr>
      <vt:lpstr>ZF05.13._0</vt:lpstr>
      <vt:lpstr>ZF05.13._B</vt:lpstr>
      <vt:lpstr>ZF05.13._C</vt:lpstr>
      <vt:lpstr>ZF05.13._D</vt:lpstr>
      <vt:lpstr>ZF05.13._E</vt:lpstr>
      <vt:lpstr>ZF05.13._F</vt:lpstr>
      <vt:lpstr>ZF05.13._G</vt:lpstr>
      <vt:lpstr>ZF05.13._H</vt:lpstr>
      <vt:lpstr>ZF05.13._I</vt:lpstr>
      <vt:lpstr>ZF05.13._J</vt:lpstr>
      <vt:lpstr>ZF05.13._K</vt:lpstr>
      <vt:lpstr>ZF05.13._L</vt:lpstr>
      <vt:lpstr>ZF05.13._M</vt:lpstr>
      <vt:lpstr>ZF05.14._0</vt:lpstr>
      <vt:lpstr>ZF05.14._B</vt:lpstr>
      <vt:lpstr>ZF05.14._C</vt:lpstr>
      <vt:lpstr>ZF05.14._D</vt:lpstr>
      <vt:lpstr>ZF05.14._E</vt:lpstr>
      <vt:lpstr>ZF05.14._F</vt:lpstr>
      <vt:lpstr>ZF05.14._G</vt:lpstr>
      <vt:lpstr>ZF05.14._H</vt:lpstr>
      <vt:lpstr>ZF05.14._I</vt:lpstr>
      <vt:lpstr>ZF05.14._J</vt:lpstr>
      <vt:lpstr>ZF05.14._K</vt:lpstr>
      <vt:lpstr>ZF05.14._L</vt:lpstr>
      <vt:lpstr>ZF05.14._M</vt:lpstr>
      <vt:lpstr>ZF05.15._0</vt:lpstr>
      <vt:lpstr>ZF05.15._B</vt:lpstr>
      <vt:lpstr>ZF05.15._C</vt:lpstr>
      <vt:lpstr>ZF05.15._D</vt:lpstr>
      <vt:lpstr>ZF05.15._E</vt:lpstr>
      <vt:lpstr>ZF05.15._F</vt:lpstr>
      <vt:lpstr>ZF05.15._G</vt:lpstr>
      <vt:lpstr>ZF05.15._H</vt:lpstr>
      <vt:lpstr>ZF05.15._I</vt:lpstr>
      <vt:lpstr>ZF05.15._J</vt:lpstr>
      <vt:lpstr>ZF05.15._K</vt:lpstr>
      <vt:lpstr>ZF05.15._L</vt:lpstr>
      <vt:lpstr>ZF05.15._M</vt:lpstr>
      <vt:lpstr>ZF05.16._0</vt:lpstr>
      <vt:lpstr>ZF05.16._B</vt:lpstr>
      <vt:lpstr>ZF05.16._C</vt:lpstr>
      <vt:lpstr>ZF05.16._D</vt:lpstr>
      <vt:lpstr>ZF05.16._E</vt:lpstr>
      <vt:lpstr>ZF05.16._F</vt:lpstr>
      <vt:lpstr>ZF05.16._G</vt:lpstr>
      <vt:lpstr>ZF05.16._H</vt:lpstr>
      <vt:lpstr>ZF05.16._I</vt:lpstr>
      <vt:lpstr>ZF05.16._J</vt:lpstr>
      <vt:lpstr>ZF05.16._K</vt:lpstr>
      <vt:lpstr>ZF05.16._L</vt:lpstr>
      <vt:lpstr>ZF05.16._M</vt:lpstr>
      <vt:lpstr>ZF05.17._0</vt:lpstr>
      <vt:lpstr>ZF05.17._B</vt:lpstr>
      <vt:lpstr>ZF05.17._C</vt:lpstr>
      <vt:lpstr>ZF05.17._D</vt:lpstr>
      <vt:lpstr>ZF05.17._E</vt:lpstr>
      <vt:lpstr>ZF05.17._F</vt:lpstr>
      <vt:lpstr>ZF05.17._G</vt:lpstr>
      <vt:lpstr>ZF05.17._H</vt:lpstr>
      <vt:lpstr>ZF05.17._I</vt:lpstr>
      <vt:lpstr>ZF05.17._J</vt:lpstr>
      <vt:lpstr>ZF05.17._K</vt:lpstr>
      <vt:lpstr>ZF05.17._L</vt:lpstr>
      <vt:lpstr>ZF05.17._M</vt:lpstr>
      <vt:lpstr>ZF05.18._0</vt:lpstr>
      <vt:lpstr>ZF05.18._B</vt:lpstr>
      <vt:lpstr>ZF05.18._C</vt:lpstr>
      <vt:lpstr>ZF05.18._D</vt:lpstr>
      <vt:lpstr>ZF05.18._E</vt:lpstr>
      <vt:lpstr>ZF05.18._F</vt:lpstr>
      <vt:lpstr>ZF05.18._G</vt:lpstr>
      <vt:lpstr>ZF05.18._H</vt:lpstr>
      <vt:lpstr>ZF05.18._I</vt:lpstr>
      <vt:lpstr>ZF05.18._J</vt:lpstr>
      <vt:lpstr>ZF05.18._K</vt:lpstr>
      <vt:lpstr>ZF05.18._L</vt:lpstr>
      <vt:lpstr>ZF05.18._M</vt:lpstr>
      <vt:lpstr>ZF05.19._0</vt:lpstr>
      <vt:lpstr>ZF05.19._B</vt:lpstr>
      <vt:lpstr>ZF05.19._C</vt:lpstr>
      <vt:lpstr>ZF05.19._D</vt:lpstr>
      <vt:lpstr>ZF05.19._E</vt:lpstr>
      <vt:lpstr>ZF05.19._F</vt:lpstr>
      <vt:lpstr>ZF05.19._G</vt:lpstr>
      <vt:lpstr>ZF05.19._H</vt:lpstr>
      <vt:lpstr>ZF05.19._I</vt:lpstr>
      <vt:lpstr>ZF05.19._J</vt:lpstr>
      <vt:lpstr>ZF05.19._K</vt:lpstr>
      <vt:lpstr>ZF05.19._L</vt:lpstr>
      <vt:lpstr>ZF05.19._M</vt:lpstr>
      <vt:lpstr>ZF05.2._0</vt:lpstr>
      <vt:lpstr>ZF05.2._B</vt:lpstr>
      <vt:lpstr>ZF05.2._C</vt:lpstr>
      <vt:lpstr>ZF05.2._D</vt:lpstr>
      <vt:lpstr>ZF05.2._E</vt:lpstr>
      <vt:lpstr>ZF05.2._F</vt:lpstr>
      <vt:lpstr>ZF05.2._G</vt:lpstr>
      <vt:lpstr>ZF05.2._H</vt:lpstr>
      <vt:lpstr>ZF05.2._I</vt:lpstr>
      <vt:lpstr>ZF05.2._J</vt:lpstr>
      <vt:lpstr>ZF05.2._K</vt:lpstr>
      <vt:lpstr>ZF05.2._L</vt:lpstr>
      <vt:lpstr>ZF05.2._M</vt:lpstr>
      <vt:lpstr>ZF05.20._0</vt:lpstr>
      <vt:lpstr>ZF05.20._B</vt:lpstr>
      <vt:lpstr>ZF05.20._C</vt:lpstr>
      <vt:lpstr>ZF05.20._D</vt:lpstr>
      <vt:lpstr>ZF05.20._E</vt:lpstr>
      <vt:lpstr>ZF05.20._F</vt:lpstr>
      <vt:lpstr>ZF05.20._G</vt:lpstr>
      <vt:lpstr>ZF05.20._H</vt:lpstr>
      <vt:lpstr>ZF05.20._I</vt:lpstr>
      <vt:lpstr>ZF05.20._J</vt:lpstr>
      <vt:lpstr>ZF05.20._K</vt:lpstr>
      <vt:lpstr>ZF05.20._L</vt:lpstr>
      <vt:lpstr>ZF05.20._M</vt:lpstr>
      <vt:lpstr>ZF05.21._0</vt:lpstr>
      <vt:lpstr>ZF05.21._B</vt:lpstr>
      <vt:lpstr>ZF05.21._C</vt:lpstr>
      <vt:lpstr>ZF05.21._D</vt:lpstr>
      <vt:lpstr>ZF05.21._E</vt:lpstr>
      <vt:lpstr>ZF05.21._F</vt:lpstr>
      <vt:lpstr>ZF05.21._G</vt:lpstr>
      <vt:lpstr>ZF05.21._H</vt:lpstr>
      <vt:lpstr>ZF05.21._I</vt:lpstr>
      <vt:lpstr>ZF05.21._J</vt:lpstr>
      <vt:lpstr>ZF05.21._K</vt:lpstr>
      <vt:lpstr>ZF05.21._L</vt:lpstr>
      <vt:lpstr>ZF05.21._M</vt:lpstr>
      <vt:lpstr>ZF05.22._0</vt:lpstr>
      <vt:lpstr>ZF05.22._B</vt:lpstr>
      <vt:lpstr>ZF05.22._C</vt:lpstr>
      <vt:lpstr>ZF05.22._D</vt:lpstr>
      <vt:lpstr>ZF05.22._E</vt:lpstr>
      <vt:lpstr>ZF05.22._F</vt:lpstr>
      <vt:lpstr>ZF05.22._G</vt:lpstr>
      <vt:lpstr>ZF05.22._H</vt:lpstr>
      <vt:lpstr>ZF05.22._I</vt:lpstr>
      <vt:lpstr>ZF05.22._J</vt:lpstr>
      <vt:lpstr>ZF05.22._K</vt:lpstr>
      <vt:lpstr>ZF05.22._L</vt:lpstr>
      <vt:lpstr>ZF05.22._M</vt:lpstr>
      <vt:lpstr>ZF05.23._0</vt:lpstr>
      <vt:lpstr>ZF05.23._B</vt:lpstr>
      <vt:lpstr>ZF05.23._C</vt:lpstr>
      <vt:lpstr>ZF05.23._D</vt:lpstr>
      <vt:lpstr>ZF05.23._E</vt:lpstr>
      <vt:lpstr>ZF05.23._F</vt:lpstr>
      <vt:lpstr>ZF05.23._G</vt:lpstr>
      <vt:lpstr>ZF05.23._H</vt:lpstr>
      <vt:lpstr>ZF05.23._I</vt:lpstr>
      <vt:lpstr>ZF05.23._J</vt:lpstr>
      <vt:lpstr>ZF05.23._K</vt:lpstr>
      <vt:lpstr>ZF05.23._L</vt:lpstr>
      <vt:lpstr>ZF05.23._M</vt:lpstr>
      <vt:lpstr>ZF05.24._0</vt:lpstr>
      <vt:lpstr>ZF05.24._B</vt:lpstr>
      <vt:lpstr>ZF05.24._C</vt:lpstr>
      <vt:lpstr>ZF05.24._D</vt:lpstr>
      <vt:lpstr>ZF05.24._E</vt:lpstr>
      <vt:lpstr>ZF05.24._F</vt:lpstr>
      <vt:lpstr>ZF05.24._G</vt:lpstr>
      <vt:lpstr>ZF05.24._H</vt:lpstr>
      <vt:lpstr>ZF05.24._I</vt:lpstr>
      <vt:lpstr>ZF05.24._J</vt:lpstr>
      <vt:lpstr>ZF05.24._K</vt:lpstr>
      <vt:lpstr>ZF05.24._L</vt:lpstr>
      <vt:lpstr>ZF05.24._M</vt:lpstr>
      <vt:lpstr>ZF05.25._0</vt:lpstr>
      <vt:lpstr>ZF05.25._B</vt:lpstr>
      <vt:lpstr>ZF05.25._C</vt:lpstr>
      <vt:lpstr>ZF05.25._D</vt:lpstr>
      <vt:lpstr>ZF05.25._E</vt:lpstr>
      <vt:lpstr>ZF05.25._F</vt:lpstr>
      <vt:lpstr>ZF05.25._G</vt:lpstr>
      <vt:lpstr>ZF05.25._H</vt:lpstr>
      <vt:lpstr>ZF05.25._I</vt:lpstr>
      <vt:lpstr>ZF05.25._J</vt:lpstr>
      <vt:lpstr>ZF05.25._K</vt:lpstr>
      <vt:lpstr>ZF05.25._L</vt:lpstr>
      <vt:lpstr>ZF05.25._M</vt:lpstr>
      <vt:lpstr>ZF05.26._0</vt:lpstr>
      <vt:lpstr>ZF05.26._B</vt:lpstr>
      <vt:lpstr>ZF05.26._C</vt:lpstr>
      <vt:lpstr>ZF05.26._D</vt:lpstr>
      <vt:lpstr>ZF05.26._E</vt:lpstr>
      <vt:lpstr>ZF05.26._F</vt:lpstr>
      <vt:lpstr>ZF05.26._G</vt:lpstr>
      <vt:lpstr>ZF05.26._H</vt:lpstr>
      <vt:lpstr>ZF05.26._I</vt:lpstr>
      <vt:lpstr>ZF05.26._J</vt:lpstr>
      <vt:lpstr>ZF05.26._K</vt:lpstr>
      <vt:lpstr>ZF05.26._L</vt:lpstr>
      <vt:lpstr>ZF05.26._M</vt:lpstr>
      <vt:lpstr>ZF05.27._0</vt:lpstr>
      <vt:lpstr>ZF05.27._B</vt:lpstr>
      <vt:lpstr>ZF05.27._C</vt:lpstr>
      <vt:lpstr>ZF05.27._D</vt:lpstr>
      <vt:lpstr>ZF05.27._E</vt:lpstr>
      <vt:lpstr>ZF05.27._F</vt:lpstr>
      <vt:lpstr>ZF05.27._G</vt:lpstr>
      <vt:lpstr>ZF05.27._H</vt:lpstr>
      <vt:lpstr>ZF05.27._I</vt:lpstr>
      <vt:lpstr>ZF05.27._J</vt:lpstr>
      <vt:lpstr>ZF05.27._K</vt:lpstr>
      <vt:lpstr>ZF05.27._L</vt:lpstr>
      <vt:lpstr>ZF05.27._M</vt:lpstr>
      <vt:lpstr>ZF05.28._0</vt:lpstr>
      <vt:lpstr>ZF05.28._B</vt:lpstr>
      <vt:lpstr>ZF05.28._C</vt:lpstr>
      <vt:lpstr>ZF05.28._D</vt:lpstr>
      <vt:lpstr>ZF05.28._E</vt:lpstr>
      <vt:lpstr>ZF05.28._F</vt:lpstr>
      <vt:lpstr>ZF05.28._G</vt:lpstr>
      <vt:lpstr>ZF05.28._H</vt:lpstr>
      <vt:lpstr>ZF05.28._I</vt:lpstr>
      <vt:lpstr>ZF05.28._J</vt:lpstr>
      <vt:lpstr>ZF05.28._K</vt:lpstr>
      <vt:lpstr>ZF05.28._L</vt:lpstr>
      <vt:lpstr>ZF05.28._M</vt:lpstr>
      <vt:lpstr>ZF05.29._0</vt:lpstr>
      <vt:lpstr>ZF05.29._B</vt:lpstr>
      <vt:lpstr>ZF05.29._C</vt:lpstr>
      <vt:lpstr>ZF05.29._D</vt:lpstr>
      <vt:lpstr>ZF05.29._E</vt:lpstr>
      <vt:lpstr>ZF05.29._F</vt:lpstr>
      <vt:lpstr>ZF05.29._G</vt:lpstr>
      <vt:lpstr>ZF05.29._H</vt:lpstr>
      <vt:lpstr>ZF05.29._I</vt:lpstr>
      <vt:lpstr>ZF05.29._J</vt:lpstr>
      <vt:lpstr>ZF05.29._K</vt:lpstr>
      <vt:lpstr>ZF05.29._L</vt:lpstr>
      <vt:lpstr>ZF05.29._M</vt:lpstr>
      <vt:lpstr>ZF05.3._0</vt:lpstr>
      <vt:lpstr>ZF05.3._B</vt:lpstr>
      <vt:lpstr>ZF05.3._C</vt:lpstr>
      <vt:lpstr>ZF05.3._D</vt:lpstr>
      <vt:lpstr>ZF05.3._E</vt:lpstr>
      <vt:lpstr>ZF05.3._F</vt:lpstr>
      <vt:lpstr>ZF05.3._G</vt:lpstr>
      <vt:lpstr>ZF05.3._H</vt:lpstr>
      <vt:lpstr>ZF05.3._I</vt:lpstr>
      <vt:lpstr>ZF05.3._J</vt:lpstr>
      <vt:lpstr>ZF05.3._K</vt:lpstr>
      <vt:lpstr>ZF05.3._L</vt:lpstr>
      <vt:lpstr>ZF05.3._M</vt:lpstr>
      <vt:lpstr>ZF05.30._0</vt:lpstr>
      <vt:lpstr>ZF05.30._B</vt:lpstr>
      <vt:lpstr>ZF05.30._C</vt:lpstr>
      <vt:lpstr>ZF05.30._D</vt:lpstr>
      <vt:lpstr>ZF05.30._E</vt:lpstr>
      <vt:lpstr>ZF05.30._F</vt:lpstr>
      <vt:lpstr>ZF05.30._G</vt:lpstr>
      <vt:lpstr>ZF05.30._H</vt:lpstr>
      <vt:lpstr>ZF05.30._I</vt:lpstr>
      <vt:lpstr>ZF05.30._J</vt:lpstr>
      <vt:lpstr>ZF05.30._K</vt:lpstr>
      <vt:lpstr>ZF05.30._L</vt:lpstr>
      <vt:lpstr>ZF05.30._M</vt:lpstr>
      <vt:lpstr>ZF05.31._0</vt:lpstr>
      <vt:lpstr>ZF05.31._B</vt:lpstr>
      <vt:lpstr>ZF05.31._C</vt:lpstr>
      <vt:lpstr>ZF05.31._D</vt:lpstr>
      <vt:lpstr>ZF05.31._E</vt:lpstr>
      <vt:lpstr>ZF05.31._F</vt:lpstr>
      <vt:lpstr>ZF05.31._G</vt:lpstr>
      <vt:lpstr>ZF05.31._H</vt:lpstr>
      <vt:lpstr>ZF05.31._I</vt:lpstr>
      <vt:lpstr>ZF05.31._J</vt:lpstr>
      <vt:lpstr>ZF05.31._K</vt:lpstr>
      <vt:lpstr>ZF05.31._L</vt:lpstr>
      <vt:lpstr>ZF05.31._M</vt:lpstr>
      <vt:lpstr>ZF05.32._0</vt:lpstr>
      <vt:lpstr>ZF05.32._B</vt:lpstr>
      <vt:lpstr>ZF05.32._C</vt:lpstr>
      <vt:lpstr>ZF05.32._D</vt:lpstr>
      <vt:lpstr>ZF05.32._E</vt:lpstr>
      <vt:lpstr>ZF05.32._F</vt:lpstr>
      <vt:lpstr>ZF05.32._G</vt:lpstr>
      <vt:lpstr>ZF05.32._H</vt:lpstr>
      <vt:lpstr>ZF05.32._I</vt:lpstr>
      <vt:lpstr>ZF05.32._J</vt:lpstr>
      <vt:lpstr>ZF05.32._K</vt:lpstr>
      <vt:lpstr>ZF05.32._L</vt:lpstr>
      <vt:lpstr>ZF05.32._M</vt:lpstr>
      <vt:lpstr>ZF05.33._0</vt:lpstr>
      <vt:lpstr>ZF05.33._B</vt:lpstr>
      <vt:lpstr>ZF05.33._C</vt:lpstr>
      <vt:lpstr>ZF05.33._D</vt:lpstr>
      <vt:lpstr>ZF05.33._E</vt:lpstr>
      <vt:lpstr>ZF05.33._F</vt:lpstr>
      <vt:lpstr>ZF05.33._G</vt:lpstr>
      <vt:lpstr>ZF05.33._H</vt:lpstr>
      <vt:lpstr>ZF05.33._I</vt:lpstr>
      <vt:lpstr>ZF05.33._J</vt:lpstr>
      <vt:lpstr>ZF05.33._K</vt:lpstr>
      <vt:lpstr>ZF05.33._L</vt:lpstr>
      <vt:lpstr>ZF05.33._M</vt:lpstr>
      <vt:lpstr>ZF05.34._0</vt:lpstr>
      <vt:lpstr>ZF05.34._B</vt:lpstr>
      <vt:lpstr>ZF05.34._C</vt:lpstr>
      <vt:lpstr>ZF05.34._D</vt:lpstr>
      <vt:lpstr>ZF05.34._E</vt:lpstr>
      <vt:lpstr>ZF05.34._F</vt:lpstr>
      <vt:lpstr>ZF05.34._G</vt:lpstr>
      <vt:lpstr>ZF05.34._H</vt:lpstr>
      <vt:lpstr>ZF05.34._I</vt:lpstr>
      <vt:lpstr>ZF05.34._J</vt:lpstr>
      <vt:lpstr>ZF05.34._K</vt:lpstr>
      <vt:lpstr>ZF05.34._L</vt:lpstr>
      <vt:lpstr>ZF05.34._M</vt:lpstr>
      <vt:lpstr>ZF05.35._0</vt:lpstr>
      <vt:lpstr>ZF05.35._B</vt:lpstr>
      <vt:lpstr>ZF05.35._C</vt:lpstr>
      <vt:lpstr>ZF05.35._D</vt:lpstr>
      <vt:lpstr>ZF05.35._E</vt:lpstr>
      <vt:lpstr>ZF05.35._F</vt:lpstr>
      <vt:lpstr>ZF05.35._G</vt:lpstr>
      <vt:lpstr>ZF05.35._H</vt:lpstr>
      <vt:lpstr>ZF05.35._I</vt:lpstr>
      <vt:lpstr>ZF05.35._J</vt:lpstr>
      <vt:lpstr>ZF05.35._K</vt:lpstr>
      <vt:lpstr>ZF05.35._L</vt:lpstr>
      <vt:lpstr>ZF05.35._M</vt:lpstr>
      <vt:lpstr>ZF05.36._0</vt:lpstr>
      <vt:lpstr>ZF05.36._B</vt:lpstr>
      <vt:lpstr>ZF05.36._C</vt:lpstr>
      <vt:lpstr>ZF05.36._D</vt:lpstr>
      <vt:lpstr>ZF05.36._E</vt:lpstr>
      <vt:lpstr>ZF05.36._F</vt:lpstr>
      <vt:lpstr>ZF05.36._G</vt:lpstr>
      <vt:lpstr>ZF05.36._H</vt:lpstr>
      <vt:lpstr>ZF05.36._I</vt:lpstr>
      <vt:lpstr>ZF05.36._J</vt:lpstr>
      <vt:lpstr>ZF05.36._K</vt:lpstr>
      <vt:lpstr>ZF05.36._L</vt:lpstr>
      <vt:lpstr>ZF05.36._M</vt:lpstr>
      <vt:lpstr>ZF05.37._0</vt:lpstr>
      <vt:lpstr>ZF05.37._B</vt:lpstr>
      <vt:lpstr>ZF05.37._C</vt:lpstr>
      <vt:lpstr>ZF05.37._D</vt:lpstr>
      <vt:lpstr>ZF05.37._E</vt:lpstr>
      <vt:lpstr>ZF05.37._F</vt:lpstr>
      <vt:lpstr>ZF05.37._G</vt:lpstr>
      <vt:lpstr>ZF05.37._H</vt:lpstr>
      <vt:lpstr>ZF05.37._I</vt:lpstr>
      <vt:lpstr>ZF05.37._J</vt:lpstr>
      <vt:lpstr>ZF05.37._K</vt:lpstr>
      <vt:lpstr>ZF05.37._L</vt:lpstr>
      <vt:lpstr>ZF05.37._M</vt:lpstr>
      <vt:lpstr>ZF05.38._0</vt:lpstr>
      <vt:lpstr>ZF05.38._B</vt:lpstr>
      <vt:lpstr>ZF05.38._C</vt:lpstr>
      <vt:lpstr>ZF05.38._D</vt:lpstr>
      <vt:lpstr>ZF05.38._E</vt:lpstr>
      <vt:lpstr>ZF05.38._F</vt:lpstr>
      <vt:lpstr>ZF05.38._G</vt:lpstr>
      <vt:lpstr>ZF05.38._H</vt:lpstr>
      <vt:lpstr>ZF05.38._I</vt:lpstr>
      <vt:lpstr>ZF05.38._J</vt:lpstr>
      <vt:lpstr>ZF05.38._K</vt:lpstr>
      <vt:lpstr>ZF05.38._L</vt:lpstr>
      <vt:lpstr>ZF05.38._M</vt:lpstr>
      <vt:lpstr>ZF05.39._0</vt:lpstr>
      <vt:lpstr>ZF05.39._B</vt:lpstr>
      <vt:lpstr>ZF05.39._C</vt:lpstr>
      <vt:lpstr>ZF05.39._D</vt:lpstr>
      <vt:lpstr>ZF05.39._E</vt:lpstr>
      <vt:lpstr>ZF05.39._F</vt:lpstr>
      <vt:lpstr>ZF05.39._G</vt:lpstr>
      <vt:lpstr>ZF05.39._H</vt:lpstr>
      <vt:lpstr>ZF05.39._I</vt:lpstr>
      <vt:lpstr>ZF05.39._J</vt:lpstr>
      <vt:lpstr>ZF05.39._K</vt:lpstr>
      <vt:lpstr>ZF05.39._L</vt:lpstr>
      <vt:lpstr>ZF05.39._M</vt:lpstr>
      <vt:lpstr>ZF05.4._0</vt:lpstr>
      <vt:lpstr>ZF05.4._B</vt:lpstr>
      <vt:lpstr>ZF05.4._C</vt:lpstr>
      <vt:lpstr>ZF05.4._D</vt:lpstr>
      <vt:lpstr>ZF05.4._E</vt:lpstr>
      <vt:lpstr>ZF05.4._F</vt:lpstr>
      <vt:lpstr>ZF05.4._G</vt:lpstr>
      <vt:lpstr>ZF05.4._H</vt:lpstr>
      <vt:lpstr>ZF05.4._I</vt:lpstr>
      <vt:lpstr>ZF05.4._J</vt:lpstr>
      <vt:lpstr>ZF05.4._K</vt:lpstr>
      <vt:lpstr>ZF05.4._L</vt:lpstr>
      <vt:lpstr>ZF05.4._M</vt:lpstr>
      <vt:lpstr>ZF05.40._0</vt:lpstr>
      <vt:lpstr>ZF05.40._B</vt:lpstr>
      <vt:lpstr>ZF05.40._C</vt:lpstr>
      <vt:lpstr>ZF05.40._D</vt:lpstr>
      <vt:lpstr>ZF05.40._E</vt:lpstr>
      <vt:lpstr>ZF05.40._F</vt:lpstr>
      <vt:lpstr>ZF05.40._G</vt:lpstr>
      <vt:lpstr>ZF05.40._H</vt:lpstr>
      <vt:lpstr>ZF05.40._I</vt:lpstr>
      <vt:lpstr>ZF05.40._J</vt:lpstr>
      <vt:lpstr>ZF05.40._K</vt:lpstr>
      <vt:lpstr>ZF05.40._L</vt:lpstr>
      <vt:lpstr>ZF05.40._M</vt:lpstr>
      <vt:lpstr>ZF05.41._0</vt:lpstr>
      <vt:lpstr>ZF05.41._B</vt:lpstr>
      <vt:lpstr>ZF05.41._C</vt:lpstr>
      <vt:lpstr>ZF05.41._D</vt:lpstr>
      <vt:lpstr>ZF05.41._E</vt:lpstr>
      <vt:lpstr>ZF05.41._F</vt:lpstr>
      <vt:lpstr>ZF05.41._G</vt:lpstr>
      <vt:lpstr>ZF05.41._H</vt:lpstr>
      <vt:lpstr>ZF05.41._I</vt:lpstr>
      <vt:lpstr>ZF05.41._J</vt:lpstr>
      <vt:lpstr>ZF05.41._K</vt:lpstr>
      <vt:lpstr>ZF05.41._L</vt:lpstr>
      <vt:lpstr>ZF05.41._M</vt:lpstr>
      <vt:lpstr>ZF05.42._0</vt:lpstr>
      <vt:lpstr>ZF05.42._B</vt:lpstr>
      <vt:lpstr>ZF05.42._C</vt:lpstr>
      <vt:lpstr>ZF05.42._D</vt:lpstr>
      <vt:lpstr>ZF05.42._E</vt:lpstr>
      <vt:lpstr>ZF05.42._F</vt:lpstr>
      <vt:lpstr>ZF05.42._G</vt:lpstr>
      <vt:lpstr>ZF05.42._H</vt:lpstr>
      <vt:lpstr>ZF05.42._I</vt:lpstr>
      <vt:lpstr>ZF05.42._J</vt:lpstr>
      <vt:lpstr>ZF05.42._K</vt:lpstr>
      <vt:lpstr>ZF05.42._L</vt:lpstr>
      <vt:lpstr>ZF05.42._M</vt:lpstr>
      <vt:lpstr>ZF05.43._0</vt:lpstr>
      <vt:lpstr>ZF05.43._B</vt:lpstr>
      <vt:lpstr>ZF05.43._C</vt:lpstr>
      <vt:lpstr>ZF05.43._D</vt:lpstr>
      <vt:lpstr>ZF05.43._E</vt:lpstr>
      <vt:lpstr>ZF05.43._F</vt:lpstr>
      <vt:lpstr>ZF05.43._G</vt:lpstr>
      <vt:lpstr>ZF05.43._H</vt:lpstr>
      <vt:lpstr>ZF05.43._I</vt:lpstr>
      <vt:lpstr>ZF05.43._J</vt:lpstr>
      <vt:lpstr>ZF05.43._K</vt:lpstr>
      <vt:lpstr>ZF05.43._L</vt:lpstr>
      <vt:lpstr>ZF05.43._M</vt:lpstr>
      <vt:lpstr>ZF05.44._0</vt:lpstr>
      <vt:lpstr>ZF05.44._B</vt:lpstr>
      <vt:lpstr>ZF05.44._C</vt:lpstr>
      <vt:lpstr>ZF05.44._D</vt:lpstr>
      <vt:lpstr>ZF05.44._E</vt:lpstr>
      <vt:lpstr>ZF05.44._F</vt:lpstr>
      <vt:lpstr>ZF05.44._G</vt:lpstr>
      <vt:lpstr>ZF05.44._H</vt:lpstr>
      <vt:lpstr>ZF05.44._I</vt:lpstr>
      <vt:lpstr>ZF05.44._J</vt:lpstr>
      <vt:lpstr>ZF05.44._K</vt:lpstr>
      <vt:lpstr>ZF05.44._L</vt:lpstr>
      <vt:lpstr>ZF05.44._M</vt:lpstr>
      <vt:lpstr>ZF05.45._0</vt:lpstr>
      <vt:lpstr>ZF05.45._B</vt:lpstr>
      <vt:lpstr>ZF05.45._C</vt:lpstr>
      <vt:lpstr>ZF05.45._D</vt:lpstr>
      <vt:lpstr>ZF05.45._E</vt:lpstr>
      <vt:lpstr>ZF05.45._F</vt:lpstr>
      <vt:lpstr>ZF05.45._G</vt:lpstr>
      <vt:lpstr>ZF05.45._H</vt:lpstr>
      <vt:lpstr>ZF05.45._I</vt:lpstr>
      <vt:lpstr>ZF05.45._J</vt:lpstr>
      <vt:lpstr>ZF05.45._K</vt:lpstr>
      <vt:lpstr>ZF05.45._L</vt:lpstr>
      <vt:lpstr>ZF05.45._M</vt:lpstr>
      <vt:lpstr>ZF05.46._0</vt:lpstr>
      <vt:lpstr>ZF05.46._B</vt:lpstr>
      <vt:lpstr>ZF05.46._C</vt:lpstr>
      <vt:lpstr>ZF05.46._D</vt:lpstr>
      <vt:lpstr>ZF05.46._E</vt:lpstr>
      <vt:lpstr>ZF05.46._F</vt:lpstr>
      <vt:lpstr>ZF05.46._G</vt:lpstr>
      <vt:lpstr>ZF05.46._H</vt:lpstr>
      <vt:lpstr>ZF05.46._I</vt:lpstr>
      <vt:lpstr>ZF05.46._J</vt:lpstr>
      <vt:lpstr>ZF05.46._K</vt:lpstr>
      <vt:lpstr>ZF05.46._L</vt:lpstr>
      <vt:lpstr>ZF05.46._M</vt:lpstr>
      <vt:lpstr>ZF05.47._0</vt:lpstr>
      <vt:lpstr>ZF05.47._B</vt:lpstr>
      <vt:lpstr>ZF05.47._C</vt:lpstr>
      <vt:lpstr>ZF05.47._D</vt:lpstr>
      <vt:lpstr>ZF05.47._E</vt:lpstr>
      <vt:lpstr>ZF05.47._F</vt:lpstr>
      <vt:lpstr>ZF05.47._G</vt:lpstr>
      <vt:lpstr>ZF05.47._H</vt:lpstr>
      <vt:lpstr>ZF05.47._I</vt:lpstr>
      <vt:lpstr>ZF05.47._J</vt:lpstr>
      <vt:lpstr>ZF05.47._K</vt:lpstr>
      <vt:lpstr>ZF05.47._L</vt:lpstr>
      <vt:lpstr>ZF05.47._M</vt:lpstr>
      <vt:lpstr>ZF05.48._0</vt:lpstr>
      <vt:lpstr>ZF05.48._B</vt:lpstr>
      <vt:lpstr>ZF05.48._C</vt:lpstr>
      <vt:lpstr>ZF05.48._D</vt:lpstr>
      <vt:lpstr>ZF05.48._E</vt:lpstr>
      <vt:lpstr>ZF05.48._F</vt:lpstr>
      <vt:lpstr>ZF05.48._G</vt:lpstr>
      <vt:lpstr>ZF05.48._H</vt:lpstr>
      <vt:lpstr>ZF05.48._I</vt:lpstr>
      <vt:lpstr>ZF05.48._J</vt:lpstr>
      <vt:lpstr>ZF05.48._K</vt:lpstr>
      <vt:lpstr>ZF05.48._L</vt:lpstr>
      <vt:lpstr>ZF05.48._M</vt:lpstr>
      <vt:lpstr>ZF05.49._0</vt:lpstr>
      <vt:lpstr>ZF05.49._B</vt:lpstr>
      <vt:lpstr>ZF05.49._C</vt:lpstr>
      <vt:lpstr>ZF05.49._D</vt:lpstr>
      <vt:lpstr>ZF05.49._E</vt:lpstr>
      <vt:lpstr>ZF05.49._F</vt:lpstr>
      <vt:lpstr>ZF05.49._G</vt:lpstr>
      <vt:lpstr>ZF05.49._H</vt:lpstr>
      <vt:lpstr>ZF05.49._I</vt:lpstr>
      <vt:lpstr>ZF05.49._J</vt:lpstr>
      <vt:lpstr>ZF05.49._K</vt:lpstr>
      <vt:lpstr>ZF05.49._L</vt:lpstr>
      <vt:lpstr>ZF05.49._M</vt:lpstr>
      <vt:lpstr>ZF05.5._0</vt:lpstr>
      <vt:lpstr>ZF05.5._B</vt:lpstr>
      <vt:lpstr>ZF05.5._C</vt:lpstr>
      <vt:lpstr>ZF05.5._D</vt:lpstr>
      <vt:lpstr>ZF05.5._E</vt:lpstr>
      <vt:lpstr>ZF05.5._F</vt:lpstr>
      <vt:lpstr>ZF05.5._G</vt:lpstr>
      <vt:lpstr>ZF05.5._H</vt:lpstr>
      <vt:lpstr>ZF05.5._I</vt:lpstr>
      <vt:lpstr>ZF05.5._J</vt:lpstr>
      <vt:lpstr>ZF05.5._K</vt:lpstr>
      <vt:lpstr>ZF05.5._L</vt:lpstr>
      <vt:lpstr>ZF05.5._M</vt:lpstr>
      <vt:lpstr>ZF05.50._0</vt:lpstr>
      <vt:lpstr>ZF05.50._B</vt:lpstr>
      <vt:lpstr>ZF05.50._C</vt:lpstr>
      <vt:lpstr>ZF05.50._D</vt:lpstr>
      <vt:lpstr>ZF05.50._E</vt:lpstr>
      <vt:lpstr>ZF05.50._F</vt:lpstr>
      <vt:lpstr>ZF05.50._G</vt:lpstr>
      <vt:lpstr>ZF05.50._H</vt:lpstr>
      <vt:lpstr>ZF05.50._I</vt:lpstr>
      <vt:lpstr>ZF05.50._J</vt:lpstr>
      <vt:lpstr>ZF05.50._K</vt:lpstr>
      <vt:lpstr>ZF05.50._L</vt:lpstr>
      <vt:lpstr>ZF05.50._M</vt:lpstr>
      <vt:lpstr>ZF05.6._0</vt:lpstr>
      <vt:lpstr>ZF05.6._B</vt:lpstr>
      <vt:lpstr>ZF05.6._C</vt:lpstr>
      <vt:lpstr>ZF05.6._D</vt:lpstr>
      <vt:lpstr>ZF05.6._E</vt:lpstr>
      <vt:lpstr>ZF05.6._F</vt:lpstr>
      <vt:lpstr>ZF05.6._G</vt:lpstr>
      <vt:lpstr>ZF05.6._H</vt:lpstr>
      <vt:lpstr>ZF05.6._I</vt:lpstr>
      <vt:lpstr>ZF05.6._J</vt:lpstr>
      <vt:lpstr>ZF05.6._K</vt:lpstr>
      <vt:lpstr>ZF05.6._L</vt:lpstr>
      <vt:lpstr>ZF05.6._M</vt:lpstr>
      <vt:lpstr>ZF05.7._0</vt:lpstr>
      <vt:lpstr>ZF05.7._B</vt:lpstr>
      <vt:lpstr>ZF05.7._C</vt:lpstr>
      <vt:lpstr>ZF05.7._D</vt:lpstr>
      <vt:lpstr>ZF05.7._E</vt:lpstr>
      <vt:lpstr>ZF05.7._F</vt:lpstr>
      <vt:lpstr>ZF05.7._G</vt:lpstr>
      <vt:lpstr>ZF05.7._H</vt:lpstr>
      <vt:lpstr>ZF05.7._I</vt:lpstr>
      <vt:lpstr>ZF05.7._J</vt:lpstr>
      <vt:lpstr>ZF05.7._K</vt:lpstr>
      <vt:lpstr>ZF05.7._L</vt:lpstr>
      <vt:lpstr>ZF05.7._M</vt:lpstr>
      <vt:lpstr>ZF05.8._0</vt:lpstr>
      <vt:lpstr>ZF05.8._B</vt:lpstr>
      <vt:lpstr>ZF05.8._C</vt:lpstr>
      <vt:lpstr>ZF05.8._D</vt:lpstr>
      <vt:lpstr>ZF05.8._E</vt:lpstr>
      <vt:lpstr>ZF05.8._F</vt:lpstr>
      <vt:lpstr>ZF05.8._G</vt:lpstr>
      <vt:lpstr>ZF05.8._H</vt:lpstr>
      <vt:lpstr>ZF05.8._I</vt:lpstr>
      <vt:lpstr>ZF05.8._J</vt:lpstr>
      <vt:lpstr>ZF05.8._K</vt:lpstr>
      <vt:lpstr>ZF05.8._L</vt:lpstr>
      <vt:lpstr>ZF05.8._M</vt:lpstr>
      <vt:lpstr>ZF05.9._0</vt:lpstr>
      <vt:lpstr>ZF05.9._B</vt:lpstr>
      <vt:lpstr>ZF05.9._C</vt:lpstr>
      <vt:lpstr>ZF05.9._D</vt:lpstr>
      <vt:lpstr>ZF05.9._E</vt:lpstr>
      <vt:lpstr>ZF05.9._F</vt:lpstr>
      <vt:lpstr>ZF05.9._G</vt:lpstr>
      <vt:lpstr>ZF05.9._H</vt:lpstr>
      <vt:lpstr>ZF05.9._I</vt:lpstr>
      <vt:lpstr>ZF05.9._J</vt:lpstr>
      <vt:lpstr>ZF05.9._K</vt:lpstr>
      <vt:lpstr>ZF05.9._L</vt:lpstr>
      <vt:lpstr>ZF05.9._M</vt:lpstr>
      <vt:lpstr>ZSAF01.1._A</vt:lpstr>
      <vt:lpstr>ZSAF01.1._B</vt:lpstr>
      <vt:lpstr>ZSAF01.1._C</vt:lpstr>
      <vt:lpstr>ZSAF01.1._D</vt:lpstr>
      <vt:lpstr>ZSAF01.1._E</vt:lpstr>
      <vt:lpstr>ZSAF01.1._F</vt:lpstr>
      <vt:lpstr>ZSAF01.1._G</vt:lpstr>
      <vt:lpstr>ZSAF01.1._H</vt:lpstr>
      <vt:lpstr>ZSAF01.1._I</vt:lpstr>
      <vt:lpstr>ZSAF01.1._J</vt:lpstr>
      <vt:lpstr>ZSAF01.1._K</vt:lpstr>
      <vt:lpstr>ZSAF01.1._L</vt:lpstr>
      <vt:lpstr>ZSAF01.1._M</vt:lpstr>
      <vt:lpstr>ZSAF01.1._N</vt:lpstr>
      <vt:lpstr>ZSAF01.1._O</vt:lpstr>
      <vt:lpstr>ZSAF01.1._P</vt:lpstr>
      <vt:lpstr>ZSAF01.1._R</vt:lpstr>
      <vt:lpstr>ZSAF01.1._S</vt:lpstr>
      <vt:lpstr>ZSAF01.1._T</vt:lpstr>
      <vt:lpstr>ZSAF01.1._U</vt:lpstr>
      <vt:lpstr>ZSAF01.1._V</vt:lpstr>
      <vt:lpstr>ZSAF01.1.1._A</vt:lpstr>
      <vt:lpstr>ZSAF01.1.1._B</vt:lpstr>
      <vt:lpstr>ZSAF01.1.1._C</vt:lpstr>
      <vt:lpstr>ZSAF01.1.1._D</vt:lpstr>
      <vt:lpstr>ZSAF01.1.1._E</vt:lpstr>
      <vt:lpstr>ZSAF01.1.1._F</vt:lpstr>
      <vt:lpstr>ZSAF01.1.1._G</vt:lpstr>
      <vt:lpstr>ZSAF01.1.1._H</vt:lpstr>
      <vt:lpstr>ZSAF01.1.1._I</vt:lpstr>
      <vt:lpstr>ZSAF01.1.1._J</vt:lpstr>
      <vt:lpstr>ZSAF01.1.1._K</vt:lpstr>
      <vt:lpstr>ZSAF01.1.1._L</vt:lpstr>
      <vt:lpstr>ZSAF01.1.1._M</vt:lpstr>
      <vt:lpstr>ZSAF01.1.1._N</vt:lpstr>
      <vt:lpstr>ZSAF01.1.1._O</vt:lpstr>
      <vt:lpstr>ZSAF01.1.1._P</vt:lpstr>
      <vt:lpstr>ZSAF01.1.1._R</vt:lpstr>
      <vt:lpstr>ZSAF01.1.1._S</vt:lpstr>
      <vt:lpstr>ZSAF01.1.1._T</vt:lpstr>
      <vt:lpstr>ZSAF01.1.1._U</vt:lpstr>
      <vt:lpstr>ZSAF01.1.1._V</vt:lpstr>
      <vt:lpstr>ZSAF01.1.2._A</vt:lpstr>
      <vt:lpstr>ZSAF01.1.2._B</vt:lpstr>
      <vt:lpstr>ZSAF01.1.2._C</vt:lpstr>
      <vt:lpstr>ZSAF01.1.2._D</vt:lpstr>
      <vt:lpstr>ZSAF01.1.2._E</vt:lpstr>
      <vt:lpstr>ZSAF01.1.2._F</vt:lpstr>
      <vt:lpstr>ZSAF01.1.2._G</vt:lpstr>
      <vt:lpstr>ZSAF01.1.2._H</vt:lpstr>
      <vt:lpstr>ZSAF01.1.2._I</vt:lpstr>
      <vt:lpstr>ZSAF01.1.2._J</vt:lpstr>
      <vt:lpstr>ZSAF01.1.2._K</vt:lpstr>
      <vt:lpstr>ZSAF01.1.2._L</vt:lpstr>
      <vt:lpstr>ZSAF01.1.2._M</vt:lpstr>
      <vt:lpstr>ZSAF01.1.2._N</vt:lpstr>
      <vt:lpstr>ZSAF01.1.2._O</vt:lpstr>
      <vt:lpstr>ZSAF01.1.2._P</vt:lpstr>
      <vt:lpstr>ZSAF01.1.2._R</vt:lpstr>
      <vt:lpstr>ZSAF01.1.2._S</vt:lpstr>
      <vt:lpstr>ZSAF01.1.2._T</vt:lpstr>
      <vt:lpstr>ZSAF01.1.2._U</vt:lpstr>
      <vt:lpstr>ZSAF01.1.2._V</vt:lpstr>
      <vt:lpstr>ZSAF01.1.3._A</vt:lpstr>
      <vt:lpstr>ZSAF01.1.3._B</vt:lpstr>
      <vt:lpstr>ZSAF01.1.3._C</vt:lpstr>
      <vt:lpstr>ZSAF01.1.3._D</vt:lpstr>
      <vt:lpstr>ZSAF01.1.3._E</vt:lpstr>
      <vt:lpstr>ZSAF01.1.3._F</vt:lpstr>
      <vt:lpstr>ZSAF01.1.3._G</vt:lpstr>
      <vt:lpstr>ZSAF01.1.3._H</vt:lpstr>
      <vt:lpstr>ZSAF01.1.3._I</vt:lpstr>
      <vt:lpstr>ZSAF01.1.3._J</vt:lpstr>
      <vt:lpstr>ZSAF01.1.3._K</vt:lpstr>
      <vt:lpstr>ZSAF01.1.3._L</vt:lpstr>
      <vt:lpstr>ZSAF01.1.3._M</vt:lpstr>
      <vt:lpstr>ZSAF01.1.3._N</vt:lpstr>
      <vt:lpstr>ZSAF01.1.3._O</vt:lpstr>
      <vt:lpstr>ZSAF01.1.3._P</vt:lpstr>
      <vt:lpstr>ZSAF01.1.3._R</vt:lpstr>
      <vt:lpstr>ZSAF01.1.3._S</vt:lpstr>
      <vt:lpstr>ZSAF01.1.3._T</vt:lpstr>
      <vt:lpstr>ZSAF01.1.3._U</vt:lpstr>
      <vt:lpstr>ZSAF01.1.3._V</vt:lpstr>
      <vt:lpstr>ZSAF01.1.4._A</vt:lpstr>
      <vt:lpstr>ZSAF01.1.4._B</vt:lpstr>
      <vt:lpstr>ZSAF01.1.4._C</vt:lpstr>
      <vt:lpstr>ZSAF01.1.4._D</vt:lpstr>
      <vt:lpstr>ZSAF01.1.4._E</vt:lpstr>
      <vt:lpstr>ZSAF01.1.4._F</vt:lpstr>
      <vt:lpstr>ZSAF01.1.4._G</vt:lpstr>
      <vt:lpstr>ZSAF01.1.4._H</vt:lpstr>
      <vt:lpstr>ZSAF01.1.4._I</vt:lpstr>
      <vt:lpstr>ZSAF01.1.4._J</vt:lpstr>
      <vt:lpstr>ZSAF01.1.4._K</vt:lpstr>
      <vt:lpstr>ZSAF01.1.4._L</vt:lpstr>
      <vt:lpstr>ZSAF01.1.4._M</vt:lpstr>
      <vt:lpstr>ZSAF01.1.4._N</vt:lpstr>
      <vt:lpstr>ZSAF01.1.4._O</vt:lpstr>
      <vt:lpstr>ZSAF01.1.4._P</vt:lpstr>
      <vt:lpstr>ZSAF01.1.4._R</vt:lpstr>
      <vt:lpstr>ZSAF01.1.4._S</vt:lpstr>
      <vt:lpstr>ZSAF01.1.4._T</vt:lpstr>
      <vt:lpstr>ZSAF01.1.4._U</vt:lpstr>
      <vt:lpstr>ZSAF01.1.4._V</vt:lpstr>
      <vt:lpstr>ZSAF01.2._A</vt:lpstr>
      <vt:lpstr>ZSAF01.2._B</vt:lpstr>
      <vt:lpstr>ZSAF01.2._C</vt:lpstr>
      <vt:lpstr>ZSAF01.2._D</vt:lpstr>
      <vt:lpstr>ZSAF01.2._E</vt:lpstr>
      <vt:lpstr>ZSAF01.2._F</vt:lpstr>
      <vt:lpstr>ZSAF01.2._G</vt:lpstr>
      <vt:lpstr>ZSAF01.2._H</vt:lpstr>
      <vt:lpstr>ZSAF01.2._I</vt:lpstr>
      <vt:lpstr>ZSAF01.2._J</vt:lpstr>
      <vt:lpstr>ZSAF01.2._K</vt:lpstr>
      <vt:lpstr>ZSAF01.2._L</vt:lpstr>
      <vt:lpstr>ZSAF01.2._M</vt:lpstr>
      <vt:lpstr>ZSAF01.2._N</vt:lpstr>
      <vt:lpstr>ZSAF01.2._O</vt:lpstr>
      <vt:lpstr>ZSAF01.2._P</vt:lpstr>
      <vt:lpstr>ZSAF01.2._R</vt:lpstr>
      <vt:lpstr>ZSAF01.2._S</vt:lpstr>
      <vt:lpstr>ZSAF01.2._T</vt:lpstr>
      <vt:lpstr>ZSAF01.2._U</vt:lpstr>
      <vt:lpstr>ZSAF01.2._V</vt:lpstr>
      <vt:lpstr>ZSAF01.2.1._A</vt:lpstr>
      <vt:lpstr>ZSAF01.2.1._B</vt:lpstr>
      <vt:lpstr>ZSAF01.2.1._C</vt:lpstr>
      <vt:lpstr>ZSAF01.2.1._D</vt:lpstr>
      <vt:lpstr>ZSAF01.2.1._E</vt:lpstr>
      <vt:lpstr>ZSAF01.2.1._F</vt:lpstr>
      <vt:lpstr>ZSAF01.2.1._G</vt:lpstr>
      <vt:lpstr>ZSAF01.2.1._H</vt:lpstr>
      <vt:lpstr>ZSAF01.2.1._I</vt:lpstr>
      <vt:lpstr>ZSAF01.2.1._J</vt:lpstr>
      <vt:lpstr>ZSAF01.2.1._K</vt:lpstr>
      <vt:lpstr>ZSAF01.2.1._L</vt:lpstr>
      <vt:lpstr>ZSAF01.2.1._M</vt:lpstr>
      <vt:lpstr>ZSAF01.2.1._N</vt:lpstr>
      <vt:lpstr>ZSAF01.2.1._O</vt:lpstr>
      <vt:lpstr>ZSAF01.2.1._P</vt:lpstr>
      <vt:lpstr>ZSAF01.2.1._R</vt:lpstr>
      <vt:lpstr>ZSAF01.2.1._S</vt:lpstr>
      <vt:lpstr>ZSAF01.2.1._T</vt:lpstr>
      <vt:lpstr>ZSAF01.2.1._U</vt:lpstr>
      <vt:lpstr>ZSAF01.2.1._V</vt:lpstr>
      <vt:lpstr>ZSAF01.2.2._A</vt:lpstr>
      <vt:lpstr>ZSAF01.2.2._B</vt:lpstr>
      <vt:lpstr>ZSAF01.2.2._C</vt:lpstr>
      <vt:lpstr>ZSAF01.2.2._D</vt:lpstr>
      <vt:lpstr>ZSAF01.2.2._E</vt:lpstr>
      <vt:lpstr>ZSAF01.2.2._F</vt:lpstr>
      <vt:lpstr>ZSAF01.2.2._G</vt:lpstr>
      <vt:lpstr>ZSAF01.2.2._H</vt:lpstr>
      <vt:lpstr>ZSAF01.2.2._I</vt:lpstr>
      <vt:lpstr>ZSAF01.2.2._J</vt:lpstr>
      <vt:lpstr>ZSAF01.2.2._K</vt:lpstr>
      <vt:lpstr>ZSAF01.2.2._L</vt:lpstr>
      <vt:lpstr>ZSAF01.2.2._M</vt:lpstr>
      <vt:lpstr>ZSAF01.2.2._N</vt:lpstr>
      <vt:lpstr>ZSAF01.2.2._O</vt:lpstr>
      <vt:lpstr>ZSAF01.2.2._P</vt:lpstr>
      <vt:lpstr>ZSAF01.2.2._R</vt:lpstr>
      <vt:lpstr>ZSAF01.2.2._S</vt:lpstr>
      <vt:lpstr>ZSAF01.2.2._T</vt:lpstr>
      <vt:lpstr>ZSAF01.2.2._U</vt:lpstr>
      <vt:lpstr>ZSAF01.2.2._V</vt:lpstr>
      <vt:lpstr>ZSAF01.2.3._A</vt:lpstr>
      <vt:lpstr>ZSAF01.2.3._B</vt:lpstr>
      <vt:lpstr>ZSAF01.2.3._C</vt:lpstr>
      <vt:lpstr>ZSAF01.2.3._D</vt:lpstr>
      <vt:lpstr>ZSAF01.2.3._E</vt:lpstr>
      <vt:lpstr>ZSAF01.2.3._F</vt:lpstr>
      <vt:lpstr>ZSAF01.2.3._G</vt:lpstr>
      <vt:lpstr>ZSAF01.2.3._H</vt:lpstr>
      <vt:lpstr>ZSAF01.2.3._I</vt:lpstr>
      <vt:lpstr>ZSAF01.2.3._J</vt:lpstr>
      <vt:lpstr>ZSAF01.2.3._K</vt:lpstr>
      <vt:lpstr>ZSAF01.2.3._L</vt:lpstr>
      <vt:lpstr>ZSAF01.2.3._M</vt:lpstr>
      <vt:lpstr>ZSAF01.2.3._N</vt:lpstr>
      <vt:lpstr>ZSAF01.2.3._O</vt:lpstr>
      <vt:lpstr>ZSAF01.2.3._P</vt:lpstr>
      <vt:lpstr>ZSAF01.2.3._R</vt:lpstr>
      <vt:lpstr>ZSAF01.2.3._S</vt:lpstr>
      <vt:lpstr>ZSAF01.2.3._T</vt:lpstr>
      <vt:lpstr>ZSAF01.2.3._U</vt:lpstr>
      <vt:lpstr>ZSAF01.2.3._V</vt:lpstr>
      <vt:lpstr>ZSAF01.3._A</vt:lpstr>
      <vt:lpstr>ZSAF01.3._B</vt:lpstr>
      <vt:lpstr>ZSAF01.3._C</vt:lpstr>
      <vt:lpstr>ZSAF01.3._D</vt:lpstr>
      <vt:lpstr>ZSAF01.3._E</vt:lpstr>
      <vt:lpstr>ZSAF01.3._F</vt:lpstr>
      <vt:lpstr>ZSAF01.3._G</vt:lpstr>
      <vt:lpstr>ZSAF01.3._H</vt:lpstr>
      <vt:lpstr>ZSAF01.3._I</vt:lpstr>
      <vt:lpstr>ZSAF01.3._J</vt:lpstr>
      <vt:lpstr>ZSAF01.3._K</vt:lpstr>
      <vt:lpstr>ZSAF01.3._L</vt:lpstr>
      <vt:lpstr>ZSAF01.3._M</vt:lpstr>
      <vt:lpstr>ZSAF01.3._N</vt:lpstr>
      <vt:lpstr>ZSAF01.3._O</vt:lpstr>
      <vt:lpstr>ZSAF01.3._P</vt:lpstr>
      <vt:lpstr>ZSAF01.3._R</vt:lpstr>
      <vt:lpstr>ZSAF01.3._S</vt:lpstr>
      <vt:lpstr>ZSAF01.3._T</vt:lpstr>
      <vt:lpstr>ZSAF01.3._U</vt:lpstr>
      <vt:lpstr>ZSAF01.3._V</vt:lpstr>
      <vt:lpstr>ZSAF01.3.1._A</vt:lpstr>
      <vt:lpstr>ZSAF01.3.1._B</vt:lpstr>
      <vt:lpstr>ZSAF01.3.1._C</vt:lpstr>
      <vt:lpstr>ZSAF01.3.1._D</vt:lpstr>
      <vt:lpstr>ZSAF01.3.1._E</vt:lpstr>
      <vt:lpstr>ZSAF01.3.1._F</vt:lpstr>
      <vt:lpstr>ZSAF01.3.1._G</vt:lpstr>
      <vt:lpstr>ZSAF01.3.1._H</vt:lpstr>
      <vt:lpstr>ZSAF01.3.1._I</vt:lpstr>
      <vt:lpstr>ZSAF01.3.1._J</vt:lpstr>
      <vt:lpstr>ZSAF01.3.1._K</vt:lpstr>
      <vt:lpstr>ZSAF01.3.1._L</vt:lpstr>
      <vt:lpstr>ZSAF01.3.1._M</vt:lpstr>
      <vt:lpstr>ZSAF01.3.1._N</vt:lpstr>
      <vt:lpstr>ZSAF01.3.1._O</vt:lpstr>
      <vt:lpstr>ZSAF01.3.1._P</vt:lpstr>
      <vt:lpstr>ZSAF01.3.1._R</vt:lpstr>
      <vt:lpstr>ZSAF01.3.1._S</vt:lpstr>
      <vt:lpstr>ZSAF01.3.1._T</vt:lpstr>
      <vt:lpstr>ZSAF01.3.1._U</vt:lpstr>
      <vt:lpstr>ZSAF01.3.1._V</vt:lpstr>
      <vt:lpstr>ZSAF01.3.2._A</vt:lpstr>
      <vt:lpstr>ZSAF01.3.2._B</vt:lpstr>
      <vt:lpstr>ZSAF01.3.2._C</vt:lpstr>
      <vt:lpstr>ZSAF01.3.2._D</vt:lpstr>
      <vt:lpstr>ZSAF01.3.2._E</vt:lpstr>
      <vt:lpstr>ZSAF01.3.2._F</vt:lpstr>
      <vt:lpstr>ZSAF01.3.2._G</vt:lpstr>
      <vt:lpstr>ZSAF01.3.2._H</vt:lpstr>
      <vt:lpstr>ZSAF01.3.2._I</vt:lpstr>
      <vt:lpstr>ZSAF01.3.2._J</vt:lpstr>
      <vt:lpstr>ZSAF01.3.2._K</vt:lpstr>
      <vt:lpstr>ZSAF01.3.2._L</vt:lpstr>
      <vt:lpstr>ZSAF01.3.2._M</vt:lpstr>
      <vt:lpstr>ZSAF01.3.2._N</vt:lpstr>
      <vt:lpstr>ZSAF01.3.2._O</vt:lpstr>
      <vt:lpstr>ZSAF01.3.2._P</vt:lpstr>
      <vt:lpstr>ZSAF01.3.2._R</vt:lpstr>
      <vt:lpstr>ZSAF01.3.2._S</vt:lpstr>
      <vt:lpstr>ZSAF01.3.2._T</vt:lpstr>
      <vt:lpstr>ZSAF01.3.2._U</vt:lpstr>
      <vt:lpstr>ZSAF01.3.2._V</vt:lpstr>
      <vt:lpstr>ZSAF01.4._A</vt:lpstr>
      <vt:lpstr>ZSAF01.4._B</vt:lpstr>
      <vt:lpstr>ZSAF01.4._C</vt:lpstr>
      <vt:lpstr>ZSAF01.4._D</vt:lpstr>
      <vt:lpstr>ZSAF01.4._E</vt:lpstr>
      <vt:lpstr>ZSAF01.4._F</vt:lpstr>
      <vt:lpstr>ZSAF01.4._G</vt:lpstr>
      <vt:lpstr>ZSAF01.4._H</vt:lpstr>
      <vt:lpstr>ZSAF01.4._I</vt:lpstr>
      <vt:lpstr>ZSAF01.4._J</vt:lpstr>
      <vt:lpstr>ZSAF01.4._K</vt:lpstr>
      <vt:lpstr>ZSAF01.4._L</vt:lpstr>
      <vt:lpstr>ZSAF01.4._M</vt:lpstr>
      <vt:lpstr>ZSAF01.4._N</vt:lpstr>
      <vt:lpstr>ZSAF01.4._O</vt:lpstr>
      <vt:lpstr>ZSAF01.4._P</vt:lpstr>
      <vt:lpstr>ZSAF01.4._R</vt:lpstr>
      <vt:lpstr>ZSAF01.4._S</vt:lpstr>
      <vt:lpstr>ZSAF01.4._T</vt:lpstr>
      <vt:lpstr>ZSAF01.4._U</vt:lpstr>
      <vt:lpstr>ZSAF01.4._V</vt:lpstr>
      <vt:lpstr>ZSAF01.4.1._A</vt:lpstr>
      <vt:lpstr>ZSAF01.4.1._B</vt:lpstr>
      <vt:lpstr>ZSAF01.4.1._C</vt:lpstr>
      <vt:lpstr>ZSAF01.4.1._D</vt:lpstr>
      <vt:lpstr>ZSAF01.4.1._E</vt:lpstr>
      <vt:lpstr>ZSAF01.4.1._F</vt:lpstr>
      <vt:lpstr>ZSAF01.4.1._G</vt:lpstr>
      <vt:lpstr>ZSAF01.4.1._H</vt:lpstr>
      <vt:lpstr>ZSAF01.4.1._I</vt:lpstr>
      <vt:lpstr>ZSAF01.4.1._J</vt:lpstr>
      <vt:lpstr>ZSAF01.4.1._K</vt:lpstr>
      <vt:lpstr>ZSAF01.4.1._L</vt:lpstr>
      <vt:lpstr>ZSAF01.4.1._M</vt:lpstr>
      <vt:lpstr>ZSAF01.4.1._N</vt:lpstr>
      <vt:lpstr>ZSAF01.4.1._O</vt:lpstr>
      <vt:lpstr>ZSAF01.4.1._P</vt:lpstr>
      <vt:lpstr>ZSAF01.4.1._R</vt:lpstr>
      <vt:lpstr>ZSAF01.4.1._S</vt:lpstr>
      <vt:lpstr>ZSAF01.4.1._T</vt:lpstr>
      <vt:lpstr>ZSAF01.4.1._U</vt:lpstr>
      <vt:lpstr>ZSAF01.4.1._V</vt:lpstr>
      <vt:lpstr>ZSAF01.4.2._A</vt:lpstr>
      <vt:lpstr>ZSAF01.4.2._B</vt:lpstr>
      <vt:lpstr>ZSAF01.4.2._C</vt:lpstr>
      <vt:lpstr>ZSAF01.4.2._D</vt:lpstr>
      <vt:lpstr>ZSAF01.4.2._E</vt:lpstr>
      <vt:lpstr>ZSAF01.4.2._F</vt:lpstr>
      <vt:lpstr>ZSAF01.4.2._G</vt:lpstr>
      <vt:lpstr>ZSAF01.4.2._H</vt:lpstr>
      <vt:lpstr>ZSAF01.4.2._I</vt:lpstr>
      <vt:lpstr>ZSAF01.4.2._J</vt:lpstr>
      <vt:lpstr>ZSAF01.4.2._K</vt:lpstr>
      <vt:lpstr>ZSAF01.4.2._L</vt:lpstr>
      <vt:lpstr>ZSAF01.4.2._M</vt:lpstr>
      <vt:lpstr>ZSAF01.4.2._N</vt:lpstr>
      <vt:lpstr>ZSAF01.4.2._O</vt:lpstr>
      <vt:lpstr>ZSAF01.4.2._P</vt:lpstr>
      <vt:lpstr>ZSAF01.4.2._R</vt:lpstr>
      <vt:lpstr>ZSAF01.4.2._S</vt:lpstr>
      <vt:lpstr>ZSAF01.4.2._T</vt:lpstr>
      <vt:lpstr>ZSAF01.4.2._U</vt:lpstr>
      <vt:lpstr>ZSAF01.4.2._V</vt:lpstr>
      <vt:lpstr>ZSAF01.5._A</vt:lpstr>
      <vt:lpstr>ZSAF01.5._B</vt:lpstr>
      <vt:lpstr>ZSAF01.5._C</vt:lpstr>
      <vt:lpstr>ZSAF01.5._D</vt:lpstr>
      <vt:lpstr>ZSAF01.5._E</vt:lpstr>
      <vt:lpstr>ZSAF01.5._F</vt:lpstr>
      <vt:lpstr>ZSAF01.5._G</vt:lpstr>
      <vt:lpstr>ZSAF01.5._H</vt:lpstr>
      <vt:lpstr>ZSAF01.5._I</vt:lpstr>
      <vt:lpstr>ZSAF01.5._J</vt:lpstr>
      <vt:lpstr>ZSAF01.5._K</vt:lpstr>
      <vt:lpstr>ZSAF01.5._L</vt:lpstr>
      <vt:lpstr>ZSAF01.5._M</vt:lpstr>
      <vt:lpstr>ZSAF01.5._N</vt:lpstr>
      <vt:lpstr>ZSAF01.5._O</vt:lpstr>
      <vt:lpstr>ZSAF01.5._P</vt:lpstr>
      <vt:lpstr>ZSAF01.5._R</vt:lpstr>
      <vt:lpstr>ZSAF01.5._S</vt:lpstr>
      <vt:lpstr>ZSAF01.5._T</vt:lpstr>
      <vt:lpstr>ZSAF01.5._U</vt:lpstr>
      <vt:lpstr>ZSAF01.5._V</vt:lpstr>
      <vt:lpstr>ZSZF01.1._A</vt:lpstr>
      <vt:lpstr>ZSZF01.1._B</vt:lpstr>
      <vt:lpstr>ZSZF01.1._C</vt:lpstr>
      <vt:lpstr>ZSZF01.1._D</vt:lpstr>
      <vt:lpstr>ZSZF01.1._E</vt:lpstr>
      <vt:lpstr>ZSZF01.1._F</vt:lpstr>
      <vt:lpstr>ZSZF01.1._G</vt:lpstr>
      <vt:lpstr>ZSZF01.1._H</vt:lpstr>
      <vt:lpstr>ZSZF01.1._I</vt:lpstr>
      <vt:lpstr>ZSZF01.1._J</vt:lpstr>
      <vt:lpstr>ZSZF01.1._K</vt:lpstr>
      <vt:lpstr>ZSZF01.1._L</vt:lpstr>
      <vt:lpstr>ZSZF01.1._M</vt:lpstr>
      <vt:lpstr>ZSZF01.1._N</vt:lpstr>
      <vt:lpstr>ZSZF01.1._O</vt:lpstr>
      <vt:lpstr>ZSZF01.1._P</vt:lpstr>
      <vt:lpstr>ZSZF01.1._R</vt:lpstr>
      <vt:lpstr>ZSZF01.1._S</vt:lpstr>
      <vt:lpstr>ZSZF01.1._T</vt:lpstr>
      <vt:lpstr>ZSZF01.1._U</vt:lpstr>
      <vt:lpstr>ZSZF01.1._V</vt:lpstr>
      <vt:lpstr>ZSZF01.1.1._A</vt:lpstr>
      <vt:lpstr>ZSZF01.1.1._B</vt:lpstr>
      <vt:lpstr>ZSZF01.1.1._C</vt:lpstr>
      <vt:lpstr>ZSZF01.1.1._D</vt:lpstr>
      <vt:lpstr>ZSZF01.1.1._E</vt:lpstr>
      <vt:lpstr>ZSZF01.1.1._F</vt:lpstr>
      <vt:lpstr>ZSZF01.1.1._G</vt:lpstr>
      <vt:lpstr>ZSZF01.1.1._H</vt:lpstr>
      <vt:lpstr>ZSZF01.1.1._I</vt:lpstr>
      <vt:lpstr>ZSZF01.1.1._J</vt:lpstr>
      <vt:lpstr>ZSZF01.1.1._K</vt:lpstr>
      <vt:lpstr>ZSZF01.1.1._L</vt:lpstr>
      <vt:lpstr>ZSZF01.1.1._M</vt:lpstr>
      <vt:lpstr>ZSZF01.1.1._N</vt:lpstr>
      <vt:lpstr>ZSZF01.1.1._O</vt:lpstr>
      <vt:lpstr>ZSZF01.1.1._P</vt:lpstr>
      <vt:lpstr>ZSZF01.1.1._R</vt:lpstr>
      <vt:lpstr>ZSZF01.1.1._S</vt:lpstr>
      <vt:lpstr>ZSZF01.1.1._T</vt:lpstr>
      <vt:lpstr>ZSZF01.1.1._U</vt:lpstr>
      <vt:lpstr>ZSZF01.1.1._V</vt:lpstr>
      <vt:lpstr>ZSZF01.1.2._A</vt:lpstr>
      <vt:lpstr>ZSZF01.1.2._B</vt:lpstr>
      <vt:lpstr>ZSZF01.1.2._C</vt:lpstr>
      <vt:lpstr>ZSZF01.1.2._D</vt:lpstr>
      <vt:lpstr>ZSZF01.1.2._E</vt:lpstr>
      <vt:lpstr>ZSZF01.1.2._F</vt:lpstr>
      <vt:lpstr>ZSZF01.1.2._G</vt:lpstr>
      <vt:lpstr>ZSZF01.1.2._H</vt:lpstr>
      <vt:lpstr>ZSZF01.1.2._I</vt:lpstr>
      <vt:lpstr>ZSZF01.1.2._J</vt:lpstr>
      <vt:lpstr>ZSZF01.1.2._K</vt:lpstr>
      <vt:lpstr>ZSZF01.1.2._L</vt:lpstr>
      <vt:lpstr>ZSZF01.1.2._M</vt:lpstr>
      <vt:lpstr>ZSZF01.1.2._N</vt:lpstr>
      <vt:lpstr>ZSZF01.1.2._O</vt:lpstr>
      <vt:lpstr>ZSZF01.1.2._P</vt:lpstr>
      <vt:lpstr>ZSZF01.1.2._R</vt:lpstr>
      <vt:lpstr>ZSZF01.1.2._S</vt:lpstr>
      <vt:lpstr>ZSZF01.1.2._T</vt:lpstr>
      <vt:lpstr>ZSZF01.1.2._U</vt:lpstr>
      <vt:lpstr>ZSZF01.1.2._V</vt:lpstr>
      <vt:lpstr>ZSZF01.1.3._A</vt:lpstr>
      <vt:lpstr>ZSZF01.1.3._B</vt:lpstr>
      <vt:lpstr>ZSZF01.1.3._C</vt:lpstr>
      <vt:lpstr>ZSZF01.1.3._D</vt:lpstr>
      <vt:lpstr>ZSZF01.1.3._E</vt:lpstr>
      <vt:lpstr>ZSZF01.1.3._F</vt:lpstr>
      <vt:lpstr>ZSZF01.1.3._G</vt:lpstr>
      <vt:lpstr>ZSZF01.1.3._H</vt:lpstr>
      <vt:lpstr>ZSZF01.1.3._I</vt:lpstr>
      <vt:lpstr>ZSZF01.1.3._J</vt:lpstr>
      <vt:lpstr>ZSZF01.1.3._K</vt:lpstr>
      <vt:lpstr>ZSZF01.1.3._L</vt:lpstr>
      <vt:lpstr>ZSZF01.1.3._M</vt:lpstr>
      <vt:lpstr>ZSZF01.1.3._N</vt:lpstr>
      <vt:lpstr>ZSZF01.1.3._O</vt:lpstr>
      <vt:lpstr>ZSZF01.1.3._P</vt:lpstr>
      <vt:lpstr>ZSZF01.1.3._R</vt:lpstr>
      <vt:lpstr>ZSZF01.1.3._S</vt:lpstr>
      <vt:lpstr>ZSZF01.1.3._T</vt:lpstr>
      <vt:lpstr>ZSZF01.1.3._U</vt:lpstr>
      <vt:lpstr>ZSZF01.1.3._V</vt:lpstr>
      <vt:lpstr>ZSZF01.1.4._A</vt:lpstr>
      <vt:lpstr>ZSZF01.1.4._B</vt:lpstr>
      <vt:lpstr>ZSZF01.1.4._C</vt:lpstr>
      <vt:lpstr>ZSZF01.1.4._D</vt:lpstr>
      <vt:lpstr>ZSZF01.1.4._E</vt:lpstr>
      <vt:lpstr>ZSZF01.1.4._F</vt:lpstr>
      <vt:lpstr>ZSZF01.1.4._G</vt:lpstr>
      <vt:lpstr>ZSZF01.1.4._H</vt:lpstr>
      <vt:lpstr>ZSZF01.1.4._I</vt:lpstr>
      <vt:lpstr>ZSZF01.1.4._J</vt:lpstr>
      <vt:lpstr>ZSZF01.1.4._K</vt:lpstr>
      <vt:lpstr>ZSZF01.1.4._L</vt:lpstr>
      <vt:lpstr>ZSZF01.1.4._M</vt:lpstr>
      <vt:lpstr>ZSZF01.1.4._N</vt:lpstr>
      <vt:lpstr>ZSZF01.1.4._O</vt:lpstr>
      <vt:lpstr>ZSZF01.1.4._P</vt:lpstr>
      <vt:lpstr>ZSZF01.1.4._R</vt:lpstr>
      <vt:lpstr>ZSZF01.1.4._S</vt:lpstr>
      <vt:lpstr>ZSZF01.1.4._T</vt:lpstr>
      <vt:lpstr>ZSZF01.1.4._U</vt:lpstr>
      <vt:lpstr>ZSZF01.1.4._V</vt:lpstr>
      <vt:lpstr>ZSZF01.2._A</vt:lpstr>
      <vt:lpstr>ZSZF01.2._B</vt:lpstr>
      <vt:lpstr>ZSZF01.2._C</vt:lpstr>
      <vt:lpstr>ZSZF01.2._D</vt:lpstr>
      <vt:lpstr>ZSZF01.2._E</vt:lpstr>
      <vt:lpstr>ZSZF01.2._F</vt:lpstr>
      <vt:lpstr>ZSZF01.2._G</vt:lpstr>
      <vt:lpstr>ZSZF01.2._H</vt:lpstr>
      <vt:lpstr>ZSZF01.2._I</vt:lpstr>
      <vt:lpstr>ZSZF01.2._J</vt:lpstr>
      <vt:lpstr>ZSZF01.2._K</vt:lpstr>
      <vt:lpstr>ZSZF01.2._L</vt:lpstr>
      <vt:lpstr>ZSZF01.2._M</vt:lpstr>
      <vt:lpstr>ZSZF01.2._N</vt:lpstr>
      <vt:lpstr>ZSZF01.2._O</vt:lpstr>
      <vt:lpstr>ZSZF01.2._P</vt:lpstr>
      <vt:lpstr>ZSZF01.2._R</vt:lpstr>
      <vt:lpstr>ZSZF01.2._S</vt:lpstr>
      <vt:lpstr>ZSZF01.2._T</vt:lpstr>
      <vt:lpstr>ZSZF01.2._U</vt:lpstr>
      <vt:lpstr>ZSZF01.2._V</vt:lpstr>
      <vt:lpstr>ZSZF01.2.1._A</vt:lpstr>
      <vt:lpstr>ZSZF01.2.1._B</vt:lpstr>
      <vt:lpstr>ZSZF01.2.1._C</vt:lpstr>
      <vt:lpstr>ZSZF01.2.1._D</vt:lpstr>
      <vt:lpstr>ZSZF01.2.1._E</vt:lpstr>
      <vt:lpstr>ZSZF01.2.1._F</vt:lpstr>
      <vt:lpstr>ZSZF01.2.1._G</vt:lpstr>
      <vt:lpstr>ZSZF01.2.1._H</vt:lpstr>
      <vt:lpstr>ZSZF01.2.1._I</vt:lpstr>
      <vt:lpstr>ZSZF01.2.1._J</vt:lpstr>
      <vt:lpstr>ZSZF01.2.1._K</vt:lpstr>
      <vt:lpstr>ZSZF01.2.1._L</vt:lpstr>
      <vt:lpstr>ZSZF01.2.1._M</vt:lpstr>
      <vt:lpstr>ZSZF01.2.1._N</vt:lpstr>
      <vt:lpstr>ZSZF01.2.1._O</vt:lpstr>
      <vt:lpstr>ZSZF01.2.1._P</vt:lpstr>
      <vt:lpstr>ZSZF01.2.1._R</vt:lpstr>
      <vt:lpstr>ZSZF01.2.1._S</vt:lpstr>
      <vt:lpstr>ZSZF01.2.1._T</vt:lpstr>
      <vt:lpstr>ZSZF01.2.1._U</vt:lpstr>
      <vt:lpstr>ZSZF01.2.1._V</vt:lpstr>
      <vt:lpstr>ZSZF01.2.2._A</vt:lpstr>
      <vt:lpstr>ZSZF01.2.2._B</vt:lpstr>
      <vt:lpstr>ZSZF01.2.2._C</vt:lpstr>
      <vt:lpstr>ZSZF01.2.2._D</vt:lpstr>
      <vt:lpstr>ZSZF01.2.2._E</vt:lpstr>
      <vt:lpstr>ZSZF01.2.2._F</vt:lpstr>
      <vt:lpstr>ZSZF01.2.2._G</vt:lpstr>
      <vt:lpstr>ZSZF01.2.2._H</vt:lpstr>
      <vt:lpstr>ZSZF01.2.2._I</vt:lpstr>
      <vt:lpstr>ZSZF01.2.2._J</vt:lpstr>
      <vt:lpstr>ZSZF01.2.2._K</vt:lpstr>
      <vt:lpstr>ZSZF01.2.2._L</vt:lpstr>
      <vt:lpstr>ZSZF01.2.2._M</vt:lpstr>
      <vt:lpstr>ZSZF01.2.2._N</vt:lpstr>
      <vt:lpstr>ZSZF01.2.2._O</vt:lpstr>
      <vt:lpstr>ZSZF01.2.2._P</vt:lpstr>
      <vt:lpstr>ZSZF01.2.2._R</vt:lpstr>
      <vt:lpstr>ZSZF01.2.2._S</vt:lpstr>
      <vt:lpstr>ZSZF01.2.2._T</vt:lpstr>
      <vt:lpstr>ZSZF01.2.2._U</vt:lpstr>
      <vt:lpstr>ZSZF01.2.2._V</vt:lpstr>
      <vt:lpstr>ZSZF01.2.3._A</vt:lpstr>
      <vt:lpstr>ZSZF01.2.3._B</vt:lpstr>
      <vt:lpstr>ZSZF01.2.3._C</vt:lpstr>
      <vt:lpstr>ZSZF01.2.3._D</vt:lpstr>
      <vt:lpstr>ZSZF01.2.3._E</vt:lpstr>
      <vt:lpstr>ZSZF01.2.3._F</vt:lpstr>
      <vt:lpstr>ZSZF01.2.3._G</vt:lpstr>
      <vt:lpstr>ZSZF01.2.3._H</vt:lpstr>
      <vt:lpstr>ZSZF01.2.3._I</vt:lpstr>
      <vt:lpstr>ZSZF01.2.3._J</vt:lpstr>
      <vt:lpstr>ZSZF01.2.3._K</vt:lpstr>
      <vt:lpstr>ZSZF01.2.3._L</vt:lpstr>
      <vt:lpstr>ZSZF01.2.3._M</vt:lpstr>
      <vt:lpstr>ZSZF01.2.3._N</vt:lpstr>
      <vt:lpstr>ZSZF01.2.3._O</vt:lpstr>
      <vt:lpstr>ZSZF01.2.3._P</vt:lpstr>
      <vt:lpstr>ZSZF01.2.3._R</vt:lpstr>
      <vt:lpstr>ZSZF01.2.3._S</vt:lpstr>
      <vt:lpstr>ZSZF01.2.3._T</vt:lpstr>
      <vt:lpstr>ZSZF01.2.3._U</vt:lpstr>
      <vt:lpstr>ZSZF01.2.3._V</vt:lpstr>
      <vt:lpstr>ZSZF01.3._A</vt:lpstr>
      <vt:lpstr>ZSZF01.3._B</vt:lpstr>
      <vt:lpstr>ZSZF01.3._C</vt:lpstr>
      <vt:lpstr>ZSZF01.3._D</vt:lpstr>
      <vt:lpstr>ZSZF01.3._E</vt:lpstr>
      <vt:lpstr>ZSZF01.3._F</vt:lpstr>
      <vt:lpstr>ZSZF01.3._G</vt:lpstr>
      <vt:lpstr>ZSZF01.3._H</vt:lpstr>
      <vt:lpstr>ZSZF01.3._I</vt:lpstr>
      <vt:lpstr>ZSZF01.3._J</vt:lpstr>
      <vt:lpstr>ZSZF01.3._K</vt:lpstr>
      <vt:lpstr>ZSZF01.3._L</vt:lpstr>
      <vt:lpstr>ZSZF01.3._M</vt:lpstr>
      <vt:lpstr>ZSZF01.3._N</vt:lpstr>
      <vt:lpstr>ZSZF01.3._O</vt:lpstr>
      <vt:lpstr>ZSZF01.3._P</vt:lpstr>
      <vt:lpstr>ZSZF01.3._R</vt:lpstr>
      <vt:lpstr>ZSZF01.3._S</vt:lpstr>
      <vt:lpstr>ZSZF01.3._T</vt:lpstr>
      <vt:lpstr>ZSZF01.3._U</vt:lpstr>
      <vt:lpstr>ZSZF01.3._V</vt:lpstr>
      <vt:lpstr>ZW01.1._A</vt:lpstr>
      <vt:lpstr>ZW01.1._B</vt:lpstr>
      <vt:lpstr>ZW01.1._C</vt:lpstr>
      <vt:lpstr>ZW01.1._D</vt:lpstr>
      <vt:lpstr>ZW01.1._E</vt:lpstr>
      <vt:lpstr>ZW01.1._F</vt:lpstr>
      <vt:lpstr>ZW01.1._G</vt:lpstr>
      <vt:lpstr>ZW01.1._H</vt:lpstr>
      <vt:lpstr>ZW01.1._I</vt:lpstr>
      <vt:lpstr>ZW01.1._J</vt:lpstr>
      <vt:lpstr>ZW01.1._K</vt:lpstr>
      <vt:lpstr>ZW01.1._L</vt:lpstr>
      <vt:lpstr>ZW01.2._A</vt:lpstr>
      <vt:lpstr>ZW01.2._B</vt:lpstr>
      <vt:lpstr>ZW01.2._C</vt:lpstr>
      <vt:lpstr>ZW01.2._D</vt:lpstr>
      <vt:lpstr>ZW01.2._E</vt:lpstr>
      <vt:lpstr>ZW01.2._F</vt:lpstr>
      <vt:lpstr>ZW01.2._G</vt:lpstr>
      <vt:lpstr>ZW01.2._H</vt:lpstr>
      <vt:lpstr>ZW01.2._I</vt:lpstr>
      <vt:lpstr>ZW01.2._J</vt:lpstr>
      <vt:lpstr>ZW01.2._K</vt:lpstr>
      <vt:lpstr>ZW01.2._L</vt:lpstr>
      <vt:lpstr>ZW01.3._A</vt:lpstr>
      <vt:lpstr>ZW01.3._B</vt:lpstr>
      <vt:lpstr>ZW01.3._C</vt:lpstr>
      <vt:lpstr>ZW01.3._D</vt:lpstr>
      <vt:lpstr>ZW01.3._E</vt:lpstr>
      <vt:lpstr>ZW01.3._F</vt:lpstr>
      <vt:lpstr>ZW01.3._G</vt:lpstr>
      <vt:lpstr>ZW01.3._H</vt:lpstr>
      <vt:lpstr>ZW01.3._I</vt:lpstr>
      <vt:lpstr>ZW01.3._J</vt:lpstr>
      <vt:lpstr>ZW01.3._K</vt:lpstr>
      <vt:lpstr>ZW01.3._L</vt:lpstr>
      <vt:lpstr>ZW01.4._A</vt:lpstr>
      <vt:lpstr>ZW01.4._B</vt:lpstr>
      <vt:lpstr>ZW01.4._C</vt:lpstr>
      <vt:lpstr>ZW01.4._D</vt:lpstr>
      <vt:lpstr>ZW01.4._E</vt:lpstr>
      <vt:lpstr>ZW01.4._F</vt:lpstr>
      <vt:lpstr>ZW01.4._G</vt:lpstr>
      <vt:lpstr>ZW01.4._H</vt:lpstr>
      <vt:lpstr>ZW01.4._I</vt:lpstr>
      <vt:lpstr>ZW01.4._J</vt:lpstr>
      <vt:lpstr>ZW01.4._K</vt:lpstr>
      <vt:lpstr>ZW01.4._L</vt:lpstr>
      <vt:lpstr>ZW01.5._A</vt:lpstr>
      <vt:lpstr>ZW01.5._B</vt:lpstr>
      <vt:lpstr>ZW01.5._C</vt:lpstr>
      <vt:lpstr>ZW01.5._D</vt:lpstr>
      <vt:lpstr>ZW01.5._E</vt:lpstr>
      <vt:lpstr>ZW01.5._F</vt:lpstr>
      <vt:lpstr>ZW01.5._G</vt:lpstr>
      <vt:lpstr>ZW01.5._H</vt:lpstr>
      <vt:lpstr>ZW01.5._I</vt:lpstr>
      <vt:lpstr>ZW01.5._J</vt:lpstr>
      <vt:lpstr>ZW01.5._K</vt:lpstr>
      <vt:lpstr>ZW01.5._L</vt:lpstr>
      <vt:lpstr>ZW01.6._A</vt:lpstr>
      <vt:lpstr>ZW01.6._B</vt:lpstr>
      <vt:lpstr>ZW01.6._C</vt:lpstr>
      <vt:lpstr>ZW01.6._D</vt:lpstr>
      <vt:lpstr>ZW01.6._E</vt:lpstr>
      <vt:lpstr>ZW01.6._F</vt:lpstr>
      <vt:lpstr>ZW01.6._G</vt:lpstr>
      <vt:lpstr>ZW01.6._H</vt:lpstr>
      <vt:lpstr>ZW01.6._I</vt:lpstr>
      <vt:lpstr>ZW01.6._J</vt:lpstr>
      <vt:lpstr>ZW01.6._K</vt:lpstr>
      <vt:lpstr>ZW01.6._L</vt:lpstr>
      <vt:lpstr>ZW01.7._A</vt:lpstr>
      <vt:lpstr>ZW01.7._B</vt:lpstr>
      <vt:lpstr>ZW01.7._C</vt:lpstr>
      <vt:lpstr>ZW01.7._D</vt:lpstr>
      <vt:lpstr>ZW01.7._E</vt:lpstr>
      <vt:lpstr>ZW01.7._F</vt:lpstr>
      <vt:lpstr>ZW01.7._G</vt:lpstr>
      <vt:lpstr>ZW01.7._H</vt:lpstr>
      <vt:lpstr>ZW01.7._I</vt:lpstr>
      <vt:lpstr>ZW01.7._J</vt:lpstr>
      <vt:lpstr>ZW01.7._K</vt:lpstr>
      <vt:lpstr>ZW01.7._L</vt:lpstr>
      <vt:lpstr>ZW02.1._A</vt:lpstr>
      <vt:lpstr>ZW02.1._B</vt:lpstr>
      <vt:lpstr>ZW02.1._C</vt:lpstr>
      <vt:lpstr>ZW02.1._D</vt:lpstr>
      <vt:lpstr>ZW02.1._E</vt:lpstr>
      <vt:lpstr>ZW02.1._F</vt:lpstr>
      <vt:lpstr>ZW02.2._A</vt:lpstr>
      <vt:lpstr>ZW02.2._B</vt:lpstr>
      <vt:lpstr>ZW02.2._C</vt:lpstr>
      <vt:lpstr>ZW02.2._D</vt:lpstr>
      <vt:lpstr>ZW02.2._E</vt:lpstr>
      <vt:lpstr>ZW02.2._F</vt:lpstr>
      <vt:lpstr>ZW02.3._A</vt:lpstr>
      <vt:lpstr>ZW02.3._B</vt:lpstr>
      <vt:lpstr>ZW02.3._C</vt:lpstr>
      <vt:lpstr>ZW02.3._D</vt:lpstr>
      <vt:lpstr>ZW02.3._E</vt:lpstr>
      <vt:lpstr>ZW02.3._F</vt:lpstr>
      <vt:lpstr>ZW02.4._A</vt:lpstr>
      <vt:lpstr>ZW02.4._B</vt:lpstr>
      <vt:lpstr>ZW02.4._C</vt:lpstr>
      <vt:lpstr>ZW02.4._D</vt:lpstr>
      <vt:lpstr>ZW02.4._E</vt:lpstr>
      <vt:lpstr>ZW02.4._F</vt:lpstr>
      <vt:lpstr>ZW02.5._A</vt:lpstr>
      <vt:lpstr>ZW02.5._B</vt:lpstr>
      <vt:lpstr>ZW02.5._C</vt:lpstr>
      <vt:lpstr>ZW02.5._D</vt:lpstr>
      <vt:lpstr>ZW02.5._E</vt:lpstr>
      <vt:lpstr>ZW02.5._F</vt:lpstr>
      <vt:lpstr>ZW03.1._A</vt:lpstr>
      <vt:lpstr>ZW03.1._B</vt:lpstr>
      <vt:lpstr>ZW03.2._A</vt:lpstr>
      <vt:lpstr>ZW03.2._B</vt:lpstr>
      <vt:lpstr>ZW03.3._A</vt:lpstr>
      <vt:lpstr>ZW03.3._B</vt:lpstr>
      <vt:lpstr>ZW03.4._A</vt:lpstr>
      <vt:lpstr>ZW03.4._B</vt:lpstr>
      <vt:lpstr>ZW03.5._A</vt:lpstr>
      <vt:lpstr>ZW03.5._B</vt:lpstr>
      <vt:lpstr>ZW03.6._A</vt:lpstr>
      <vt:lpstr>ZW03.6._B</vt:lpstr>
      <vt:lpstr>ZW03.7._A</vt:lpstr>
      <vt:lpstr>ZW03.7._B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2017-11-27T10:14:11Z</cp:lastPrinted>
  <dcterms:created xsi:type="dcterms:W3CDTF">2012-03-12T13:36:09Z</dcterms:created>
  <dcterms:modified xsi:type="dcterms:W3CDTF">2024-01-16T07:58:20Z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